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11" windowWidth="15480" windowHeight="11640" activeTab="4"/>
  </bookViews>
  <sheets>
    <sheet name="3.1." sheetId="1" r:id="rId1"/>
    <sheet name="3.2." sheetId="2" r:id="rId2"/>
    <sheet name="3.3." sheetId="3" r:id="rId3"/>
    <sheet name="3.4." sheetId="4" r:id="rId4"/>
    <sheet name="3.5." sheetId="5" r:id="rId5"/>
    <sheet name="3.6." sheetId="6" r:id="rId6"/>
    <sheet name="3.7." sheetId="7" r:id="rId7"/>
    <sheet name="3.8." sheetId="8" r:id="rId8"/>
    <sheet name="3.9." sheetId="9" r:id="rId9"/>
    <sheet name="3.10" sheetId="10" r:id="rId10"/>
    <sheet name="3.11" sheetId="11" r:id="rId11"/>
    <sheet name="3.12." sheetId="12" r:id="rId12"/>
  </sheets>
  <externalReferences>
    <externalReference r:id="rId15"/>
  </externalReferences>
  <definedNames>
    <definedName name="TABLE" localSheetId="11">'3.12.'!$A$6:$B$13</definedName>
    <definedName name="TABLE" localSheetId="4">'3.5.'!$A$5:$B$29</definedName>
    <definedName name="TABLE" localSheetId="5">'3.6.'!$A$4:$B$24</definedName>
    <definedName name="TABLE" localSheetId="6">'3.7.'!#REF!</definedName>
    <definedName name="TABLE" localSheetId="7">'3.8.'!$A$4:$B$9</definedName>
    <definedName name="TABLE_2" localSheetId="6">'3.7.'!#REF!</definedName>
    <definedName name="_xlnm.Print_Area" localSheetId="11">'3.12.'!$A$1:$B$13</definedName>
    <definedName name="_xlnm.Print_Area" localSheetId="4">'3.5.'!$A$1:$B$29</definedName>
    <definedName name="_xlnm.Print_Area" localSheetId="6">'3.7.'!$A$1:$CS$34</definedName>
    <definedName name="_xlnm.Print_Area" localSheetId="7">'3.8.'!$A$1:$C$9</definedName>
  </definedNames>
  <calcPr fullCalcOnLoad="1"/>
</workbook>
</file>

<file path=xl/comments2.xml><?xml version="1.0" encoding="utf-8"?>
<comments xmlns="http://schemas.openxmlformats.org/spreadsheetml/2006/main">
  <authors>
    <author>Зотова Е.А</author>
  </authors>
  <commentList>
    <comment ref="B9" authorId="0">
      <text>
        <r>
          <rPr>
            <sz val="10"/>
            <rFont val="Tahoma"/>
            <family val="2"/>
          </rPr>
          <t xml:space="preserve">
без ндс</t>
        </r>
      </text>
    </comment>
  </commentList>
</comments>
</file>

<file path=xl/comments5.xml><?xml version="1.0" encoding="utf-8"?>
<comments xmlns="http://schemas.openxmlformats.org/spreadsheetml/2006/main">
  <authors>
    <author>Зотова Е.А</author>
  </authors>
  <commentList>
    <comment ref="F19" authorId="0">
      <text>
        <r>
          <rPr>
            <b/>
            <sz val="10"/>
            <rFont val="Tahoma"/>
            <family val="2"/>
          </rPr>
          <t>Зотова Е.А:</t>
        </r>
        <r>
          <rPr>
            <sz val="10"/>
            <rFont val="Tahoma"/>
            <family val="2"/>
          </rPr>
          <t xml:space="preserve">
налоги</t>
        </r>
      </text>
    </comment>
  </commentList>
</comments>
</file>

<file path=xl/sharedStrings.xml><?xml version="1.0" encoding="utf-8"?>
<sst xmlns="http://schemas.openxmlformats.org/spreadsheetml/2006/main" count="185" uniqueCount="177">
  <si>
    <t>Форма 3.6. Информация об основных потребительских характеристиках</t>
  </si>
  <si>
    <t>регулируемых товаров и услуг регулируемых</t>
  </si>
  <si>
    <t>организаций и их соответствии установленным требованиям</t>
  </si>
  <si>
    <t>а) взвешенные вещества</t>
  </si>
  <si>
    <t>б) БПК5</t>
  </si>
  <si>
    <t>в) аммоний-ион</t>
  </si>
  <si>
    <t>г) нитрит-анион</t>
  </si>
  <si>
    <t>д) фосфаты (по P)</t>
  </si>
  <si>
    <t>е) нефтепродукты</t>
  </si>
  <si>
    <t>ж) микробиология</t>
  </si>
  <si>
    <t xml:space="preserve">Предлагаемый метод регулирования </t>
  </si>
  <si>
    <t xml:space="preserve">Период действия тарифов </t>
  </si>
  <si>
    <t xml:space="preserve">Сведения о долгосрочных параметрах регулирования (в случае если их установление предусмотрено выбранным методом регулирования) </t>
  </si>
  <si>
    <t xml:space="preserve">Сведения о необходимой валовой выручке на соответствующий период </t>
  </si>
  <si>
    <t xml:space="preserve">Годовой объем отпущенной в сеть воды 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</si>
  <si>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определенный в соответствии с основами ценообразования в сфере водоснабжения и водоотведения, утвержденными постановлением</t>
  </si>
  <si>
    <t xml:space="preserve">Форма 3.7. Информация об инвестиционных </t>
  </si>
  <si>
    <t xml:space="preserve">программах и отчетах об их реализации </t>
  </si>
  <si>
    <t xml:space="preserve">Наименование инвестиционной программы </t>
  </si>
  <si>
    <t xml:space="preserve">Дата утверждения инвестиционной программы </t>
  </si>
  <si>
    <t xml:space="preserve">Цели инвестиционной программы </t>
  </si>
  <si>
    <t xml:space="preserve">Наименование органа исполнительной власти субъекта Российской Федерации, утвердившего инвестиционную программу </t>
  </si>
  <si>
    <t xml:space="preserve">Наименование органа местного самоуправления, согласовавшего инвестиционную программу </t>
  </si>
  <si>
    <t xml:space="preserve">Сроки начала и окончания реализации инвестиционной программы </t>
  </si>
  <si>
    <t xml:space="preserve">Потребности в финансовых средствах, необходимых </t>
  </si>
  <si>
    <t xml:space="preserve">для реализации инвестиционной программы </t>
  </si>
  <si>
    <t>Наименование мероприятия</t>
  </si>
  <si>
    <t>Потребность в финансовых средствах</t>
  </si>
  <si>
    <t>Источник финансирования</t>
  </si>
  <si>
    <t>на</t>
  </si>
  <si>
    <t xml:space="preserve"> год,</t>
  </si>
  <si>
    <t>тыс. руб.</t>
  </si>
  <si>
    <t xml:space="preserve">Показатели эффективности </t>
  </si>
  <si>
    <t xml:space="preserve">реализации инвестиционной программы </t>
  </si>
  <si>
    <t xml:space="preserve">Наименование мероприятия </t>
  </si>
  <si>
    <t xml:space="preserve">Наименование показателей </t>
  </si>
  <si>
    <t xml:space="preserve">Плановые значения целевых показателей инвестиционной программы </t>
  </si>
  <si>
    <t xml:space="preserve">Фактические значения целевых показателей инвестиционной программы </t>
  </si>
  <si>
    <t xml:space="preserve">Информация об использовании инвестиционных средств за отчетный год </t>
  </si>
  <si>
    <t>Квартал</t>
  </si>
  <si>
    <t xml:space="preserve">Наименование мероприятия  </t>
  </si>
  <si>
    <t xml:space="preserve">Сведения об использовании инвестиционных средств за отчетный год, 
тыс. руб. </t>
  </si>
  <si>
    <t xml:space="preserve">Источник финансирования инвестиционной программы </t>
  </si>
  <si>
    <t xml:space="preserve">Внесение изменений в инвестиционную программу </t>
  </si>
  <si>
    <t xml:space="preserve">Дата внесения изменений </t>
  </si>
  <si>
    <t xml:space="preserve">Внесенные изменения </t>
  </si>
  <si>
    <t xml:space="preserve">Форма 3.8. Информация о наличии (отсутствии) технической возможности </t>
  </si>
  <si>
    <t xml:space="preserve">подключения к централизованной системе водоотведения, а также о регистрации и </t>
  </si>
  <si>
    <t xml:space="preserve">ходе реализации заявок о подключении к централизованной системе водоотведения </t>
  </si>
  <si>
    <t xml:space="preserve">Количество поданных заявок на подключение к централизованной системе водоотведения </t>
  </si>
  <si>
    <t xml:space="preserve">Количество исполненных заявок на подключение к центральной системе водоотведения </t>
  </si>
  <si>
    <t xml:space="preserve">Количество заявок о подключении к централизованной системе водоотведения, по которым принято решение об отказе в подключении (с указанием причин) в течение квартала </t>
  </si>
  <si>
    <t xml:space="preserve">Резерв мощности централизованной системы водоотведения в течение квартала </t>
  </si>
  <si>
    <t>Форма 3.5. Информация об основных показателях</t>
  </si>
  <si>
    <t>финансово-хозяйственной деятельности регулируемой организации</t>
  </si>
  <si>
    <t>Форма 3.1. Общая информация о регулируемой организации</t>
  </si>
  <si>
    <t>Фирменное наименование юридического лица (согласно уставу регулируемой организации)</t>
  </si>
  <si>
    <t>Фамилия, имя и отчество руководителя регулируемой организации</t>
  </si>
  <si>
    <t xml:space="preserve"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 </t>
  </si>
  <si>
    <t>Почтовый адрес регулируемой организации</t>
  </si>
  <si>
    <t>Адрес фактического местонахождения органов управления регулируемой организации</t>
  </si>
  <si>
    <t xml:space="preserve">Контактные телефоны </t>
  </si>
  <si>
    <t xml:space="preserve">Официальный сайт регулируемой организации в сети “Интернет” </t>
  </si>
  <si>
    <t>Адрес электронной почты регулируемой организации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</si>
  <si>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</si>
  <si>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Вид регулируемой деятельности</t>
  </si>
  <si>
    <t>Протяженность канализационных сетей</t>
  </si>
  <si>
    <t>(в однотрубном исчислении) (километров)</t>
  </si>
  <si>
    <t>Количество насосных станций (штук)</t>
  </si>
  <si>
    <t>Количество очистных сооружений (штук)</t>
  </si>
  <si>
    <t>Форма 3.2. Информация о тарифе на водоотведение</t>
  </si>
  <si>
    <t xml:space="preserve">Наименование органа регулирования, принявшего решение об утверждении тарифа на водоотведение </t>
  </si>
  <si>
    <t>Реквизиты (дата, номер) решения об утверждении тарифа на водоотведение</t>
  </si>
  <si>
    <t>Величина установленного тарифа на водоотведение</t>
  </si>
  <si>
    <t>Срок действия установленного тарифа на водоотведение</t>
  </si>
  <si>
    <t>Источник официального опубликования решения об установлении тарифа на водоотведение</t>
  </si>
  <si>
    <t>Форма 3.3. Информация о тарифе на транспортировку сточных вод</t>
  </si>
  <si>
    <t>Наименование органа регулирования, принявшего решение об утверждении тарифа на транспортировку сточных вод</t>
  </si>
  <si>
    <t>Реквизиты (дата, номер) решения об утверждении тарифа на транспортировку сточных вод</t>
  </si>
  <si>
    <t>Величина установленного тарифа на транспортировку сточных вод</t>
  </si>
  <si>
    <t>Срок действия установленного тарифа на транспортировку сточных вод</t>
  </si>
  <si>
    <t>Источник официального опубликования решения об установлении тарифа на транспортировку сточных вод</t>
  </si>
  <si>
    <t>Форма 3.4. Информация о тарифах на подключение</t>
  </si>
  <si>
    <t>к централизованной системе водоотведения</t>
  </si>
  <si>
    <t>Наименование органа регулирования тарифов, принявшего решение об утверждении тарифа на подключение к централизованной системе водоотведения</t>
  </si>
  <si>
    <t>Реквизиты решения об утверждении тарифа на подключение к централизованной системе водоотведения</t>
  </si>
  <si>
    <t>Величина установленного тарифа на подключение к централизованной системе водоотведения</t>
  </si>
  <si>
    <t>Срок действия установленного тарифа на подключение к централизованной системе водоотведения</t>
  </si>
  <si>
    <t>Источник официального опубликования решения об установлении тарифа на подключение к централизованной системе водоотведения</t>
  </si>
  <si>
    <t>Форма 3.9. Информация об условиях, на которых осуществляется поставка регулируемых товаров и (или) оказание регулируемых услуг</t>
  </si>
  <si>
    <t>Форма 3.10. Информация о порядке выполнения технологических, технических</t>
  </si>
  <si>
    <t>и других мероприятий, связанных с подключением к централизованной системе водоотведения</t>
  </si>
  <si>
    <t>Форма заявки о подключении к централизованной системе водоотведения</t>
  </si>
  <si>
    <t>Перечень документов, представляемых одновременно с заявкой о подключении к централизованной системе водоотведения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</si>
  <si>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водоотведения, принятии решения и уведомлении о принятом решении</t>
  </si>
  <si>
    <t>Телефоны и адреса службы, ответственной за прием и обработку заявок о подключении к централизованной системе водоотведения</t>
  </si>
  <si>
    <t>Форма 3.11.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</si>
  <si>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 xml:space="preserve">Сведения о правовых актах, регламентирующих правила закупки (положение о закупках) в регулируемой организации </t>
  </si>
  <si>
    <t>Место размещения положения о закупках регулируемой организации</t>
  </si>
  <si>
    <t>Планирование конкурсных процедур и результаты их проведения</t>
  </si>
  <si>
    <t>ВСХ</t>
  </si>
  <si>
    <t>проверка 26 счета</t>
  </si>
  <si>
    <t>Гл.бух</t>
  </si>
  <si>
    <t>Общество с ограниченной ответственностью «Горводоканал»</t>
  </si>
  <si>
    <t>ООО «Горводоканал»</t>
  </si>
  <si>
    <t>Россия, 628484, Ханты-Мансийский АО - Югра, г.Когалым, ул.Дружбы Народов, д.41</t>
  </si>
  <si>
    <t xml:space="preserve">(34667) 2-52-35                                                                                                          </t>
  </si>
  <si>
    <t>www.vdk-kogalym.ru</t>
  </si>
  <si>
    <t>c 08.00 до 18.00</t>
  </si>
  <si>
    <t>№ 1098608000083 от 11 февраля 2009г.</t>
  </si>
  <si>
    <t>Положение о закупках товаров, работ, услуг для нужд ООО «Горводоканал»</t>
  </si>
  <si>
    <t>Региональная служба по тарифам ХМАО-Югры</t>
  </si>
  <si>
    <t>бух баланс</t>
  </si>
  <si>
    <t>без ВСХ</t>
  </si>
  <si>
    <t>минус налоги,ГСМ,зарплата,отчисления и сырье</t>
  </si>
  <si>
    <t>20 прочие произв+налоги</t>
  </si>
  <si>
    <t xml:space="preserve">минус аренда,налоги,зарплата,отчисления </t>
  </si>
  <si>
    <t>10 дней</t>
  </si>
  <si>
    <t>Белоусова</t>
  </si>
  <si>
    <t xml:space="preserve">1)_Выручка от регулируемой деятельности (тыс. рублей) с разбивкой по видам деятельности </t>
  </si>
  <si>
    <t xml:space="preserve">2)_Себестоимость производимых товаров (оказываемых услуг) по регулируемому виду деятельности (тыс. рублей), включая: </t>
  </si>
  <si>
    <t xml:space="preserve">а)_расходы на оплату услуг по приему, транспортировке и очистке сточных вод другими организациями </t>
  </si>
  <si>
    <t>б)_расходы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приобретаемой электрической энергии</t>
  </si>
  <si>
    <t>е)_расходы на амортизацию основных производственных средств</t>
  </si>
  <si>
    <t>ж)_расходы на аренду имущества, используемого для осуществления регулируемого вида деятельности</t>
  </si>
  <si>
    <t>к)_расходы на капитальный и текущий ремонт основных производственных средств 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</t>
  </si>
  <si>
    <t>л)_расходы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</t>
  </si>
  <si>
    <t>м)_прочие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 (Официаль</t>
  </si>
  <si>
    <t>3)_Чистая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</si>
  <si>
    <t>4)_Сведения об изменении стоимости основных фондов (в том числе за счет ввода в эксплуатацию (вывода из эксплуатации)), их переоценки (тыс. рублей)</t>
  </si>
  <si>
    <t>5)_Валовая прибыль от продажи товаров и услуг по регулируемому виду деятельности (тыс. рублей)</t>
  </si>
  <si>
    <t>1)_Показатели аварийности на канализационных сетях и количество засоров для самотечных сетей (единиц на километр)</t>
  </si>
  <si>
    <t>2)_Общее количество проведенных проб на сбросе очищенных (частично очищенных) сточных вод по следующим показателям:</t>
  </si>
  <si>
    <t>3)_Количество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</si>
  <si>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6)_Доля исполненных в срок договоров о подключении (процент общего количества заключенных договоров о подключении)</t>
  </si>
  <si>
    <t>7)_Средняя продолжительность рассмотрения заявлений о подключении (дней)</t>
  </si>
  <si>
    <t>Инвестиционная программа отсутствует</t>
  </si>
  <si>
    <t>средневзвешенной стоимости 1 кВт·ч</t>
  </si>
  <si>
    <t>объем приобретаемой электрической энергии</t>
  </si>
  <si>
    <t>Сайт закупок: zakupki.gov.ru</t>
  </si>
  <si>
    <t>Сайт: zakupki.gov.ru</t>
  </si>
  <si>
    <t>http://www.vdk-kogalym.ru/files_gvk/tarif_/%D0%95%D0%B4%D0%B8%D0%BD%D1%8B%D0%B9%20%D0%B4%D0%BE%D0%B3%D0%BE%D0%B2%D0%BE%D1%80%20%D1%85%D0%BE%D0%BB%D0%BE%D0%B4%D0%BD%D0%BE%D0%B3%D0%BE%20%D0%B2%D0%BE%D0%B4%D0%BE%D1%81%D0%BD%D0%B0%D0%B1%D0%B6%D0%B5%D0%BD%D0%B8%D1%8F%20%D0%B8%20%D0%B2%D0%BE%D0%B4%D0%BE%D0%BE%D1%82%D0%B2%D0%B5%D0%B4%D0%B5%D0%BD%D0%B8%D1%8F%20%D0%BD%D0%B0%202013%D0%B3.doc</t>
  </si>
  <si>
    <t xml:space="preserve">Размер недополученных доходов регулируемой организацией (при их наличии), исчисленный в соответствии  с основами ценообразования в  сфере водоснабжения и водоотведения, утвержденными постановлением Правительства Российской Федерации от 13 мая 2013 № 406 </t>
  </si>
  <si>
    <r>
      <t>з)_</t>
    </r>
    <r>
      <rPr>
        <b/>
        <sz val="12"/>
        <rFont val="Times New Roman"/>
        <family val="1"/>
      </rPr>
      <t>общепроизводственные расходы</t>
    </r>
    <r>
      <rPr>
        <sz val="12"/>
        <rFont val="Times New Roman"/>
        <family val="1"/>
      </rPr>
      <t>, в том числе отнесенные к ним расходы на текущий и капитальный ремонт</t>
    </r>
  </si>
  <si>
    <r>
      <t>и)_</t>
    </r>
    <r>
      <rPr>
        <b/>
        <sz val="12"/>
        <rFont val="Times New Roman"/>
        <family val="1"/>
      </rPr>
      <t>общехозяйственные расходы</t>
    </r>
    <r>
      <rPr>
        <sz val="12"/>
        <rFont val="Times New Roman"/>
        <family val="1"/>
      </rPr>
      <t>, в том числе отнесенные к ним расходы на текущий и капитальный ремонт</t>
    </r>
  </si>
  <si>
    <r>
      <t xml:space="preserve">д)_расходы на оплату труда и отчисления на социальные нужды </t>
    </r>
    <r>
      <rPr>
        <b/>
        <sz val="12"/>
        <rFont val="Times New Roman"/>
        <family val="1"/>
      </rPr>
      <t>административно-управленческого персонала</t>
    </r>
  </si>
  <si>
    <t>плата за подключение не взимается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</si>
  <si>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водоотведения</t>
  </si>
  <si>
    <t>6)_Убытки от продажи товаров и Услуг по регулируемогу виду деятельности (тыс. рублей)</t>
  </si>
  <si>
    <t>7)_Годовая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</si>
  <si>
    <t>8)_Объем сточных вод, принятых от потребителей оказываемых услуг (тыс. куб. метров)</t>
  </si>
  <si>
    <t>9)_Объем сточных вод, принятых от других регулируемых организаций в сфере водоотведения и (или) очистки сточных вод (тыс. куб. метров)</t>
  </si>
  <si>
    <t>10)_Объем сточных вод, пропущенных через очистные сооружения (тыс. куб. метров)</t>
  </si>
  <si>
    <t>11)_Среднесписочная численность основного производственного персонала (человек)</t>
  </si>
  <si>
    <t>http://www.vdk-kogalym.ru/new_doc/Проект%20Единого%20договора%20холодного%20водоснабжения%20и%20водоотведения%20на%202017.dockogalym.ru/files_gvk/Vydacha_TU/%D0%97%D0%B0%D1%8F%D0%B2%D0%BB%D0%B5%D0%BD%D0%B8%D0%B5%20%D0%BD%D0%B0%20%D0%BF%D0%BE%D0%B4%D0%BA%D0%BB%D1%8E%D1%87%D0%B5%D0%BD%D0%B8%D0%B5.doc</t>
  </si>
  <si>
    <t>1. Заявление на получение технических условий (для юридических лиц должно быть на официальном бланке организации зарегистрировано и подписано руководителем организации) с указанием реквизитов организации.
2. Информация о границах земельного участка, на котором планируется осуществить строительство объекта капитального строительства или на котором расположен реконструируемый объект капитального строительства (ситуационный план с выделением цветом границы территории).
3. Копии учредительных документов с приложением документа, подтверждающего полномочия лица, подписавшего заявление.
4. Копии правоустанавливающих документов на земельный участок (договор аренды земельного участка, свидетельство на право собственности земельного участка). 5. Информация о необходимых видах ресурса, получаемых от сетей инженерно-технического обеспечения (указывается в заявлении).</t>
  </si>
  <si>
    <t>Постановление Правительства РФ от 29 июля 2013 г. № 644 "Об утверждении Правил холодного водоснабжения и водоотведения и о внесении изменений в некоторые акты Правительства Российской Федерации"</t>
  </si>
  <si>
    <t>Ответственное лицо по вопросам технологического подключения к сетям водоснабжения и водоотведения.
Заместитель начальника ПТО Фещук Павел Александрович
тел. 8-(34667) 2-00-53
e-Mail: pto@vdkkgl.ru</t>
  </si>
  <si>
    <t>0,2 тыс м куб/сут</t>
  </si>
  <si>
    <t xml:space="preserve">Метод индексации на основе долгосрочных параметров регулирования тарифов </t>
  </si>
  <si>
    <t>Расчетная величина (без НДС)</t>
  </si>
  <si>
    <t>Форма 3.12.  Информация о предложении регулируемой организации об установлении тарифов в сфере водоотведения на очередной период регулирования</t>
  </si>
  <si>
    <t>Водоотведение, в том числе очистка сточных вод, обращение с осадком сточных вод</t>
  </si>
  <si>
    <t>gvdk86.@mail.ru</t>
  </si>
  <si>
    <t xml:space="preserve">Приказ РСТ от 05.12.2019г № 122-нп.                                </t>
  </si>
  <si>
    <t xml:space="preserve">с 01.01.2020г по 30.06.2020г                                                          с 01.07.2020г по 31.12.2020г                                                    </t>
  </si>
  <si>
    <t>266,09                                                                      277,73</t>
  </si>
  <si>
    <t>Официальный  интернет-портал правовой информации «www.pravo.gov.ru»  номер опубликования:8601201912190006  от 19.12.2019г.</t>
  </si>
  <si>
    <t xml:space="preserve">      01.01.2021 по 30.06.2021 - 277,73руб/м3;         01.07.2021 по 31.12.2021г - 289,96руб/м3.   01.01.2022 по 30.06.2022 - 289,96руб/м3;         01.07.2022 по 31.12.2022г - 302,74руб/м3.</t>
  </si>
  <si>
    <t xml:space="preserve"> 2 года  (с 2021 по 2022гг)</t>
  </si>
  <si>
    <t>52,730 тыс.м3.</t>
  </si>
  <si>
    <t xml:space="preserve">Базовый уровень операционных расходов(тыс. руб) - 13 957,53тыс. рублей; Нормативный уровень прибыли - 0,9%; </t>
  </si>
  <si>
    <t xml:space="preserve"> 2021г - 14 967,13 тыс.руб;   2022г - 15626,51тыс.руб.</t>
  </si>
  <si>
    <r>
      <t xml:space="preserve">г)_расходы на оплату труда и отчисления на социальные нужды </t>
    </r>
    <r>
      <rPr>
        <b/>
        <sz val="12"/>
        <rFont val="Times New Roman"/>
        <family val="1"/>
      </rPr>
      <t>основного п</t>
    </r>
    <r>
      <rPr>
        <sz val="12"/>
        <rFont val="Times New Roman"/>
        <family val="1"/>
      </rPr>
      <t>роизводственного персонала</t>
    </r>
  </si>
  <si>
    <r>
      <t xml:space="preserve">в)_расходы на химические </t>
    </r>
    <r>
      <rPr>
        <b/>
        <sz val="12"/>
        <rFont val="Times New Roman"/>
        <family val="1"/>
      </rPr>
      <t>реагенты</t>
    </r>
    <r>
      <rPr>
        <sz val="12"/>
        <rFont val="Times New Roman"/>
        <family val="1"/>
      </rPr>
      <t>, используемые в технологическом процессе</t>
    </r>
  </si>
  <si>
    <t>За  4 квартал  2020 года</t>
  </si>
  <si>
    <t>За 4 квартал  2020года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</si>
</sst>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#,##0.000"/>
    <numFmt numFmtId="184" formatCode="#,##0.0000"/>
    <numFmt numFmtId="185" formatCode="#,##0.00000"/>
    <numFmt numFmtId="186" formatCode="#,##0.0"/>
  </numFmts>
  <fonts count="68">
    <font>
      <sz val="10"/>
      <name val="Arial Cyr"/>
      <family val="0"/>
    </font>
    <font>
      <b/>
      <sz val="13"/>
      <color indexed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0"/>
      <color indexed="10"/>
      <name val="Arial Cyr"/>
      <family val="0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3"/>
      <color indexed="8"/>
      <name val="Times New Roman"/>
      <family val="1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9"/>
      <name val="Tahoma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6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7030A0"/>
      <name val="Times New Roman"/>
      <family val="1"/>
    </font>
    <font>
      <sz val="12"/>
      <color rgb="FF0000FF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0"/>
      <color theme="1"/>
      <name val="Arial Cyr"/>
      <family val="0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18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9" fillId="0" borderId="11" xfId="0" applyFont="1" applyBorder="1" applyAlignment="1">
      <alignment horizontal="justify" vertical="top" wrapText="1"/>
    </xf>
    <xf numFmtId="0" fontId="9" fillId="0" borderId="12" xfId="0" applyFont="1" applyBorder="1" applyAlignment="1">
      <alignment horizontal="justify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/>
    </xf>
    <xf numFmtId="0" fontId="9" fillId="0" borderId="14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14" fillId="0" borderId="0" xfId="0" applyFont="1" applyAlignment="1">
      <alignment/>
    </xf>
    <xf numFmtId="0" fontId="9" fillId="0" borderId="17" xfId="0" applyFont="1" applyFill="1" applyBorder="1" applyAlignment="1">
      <alignment vertical="top" wrapText="1"/>
    </xf>
    <xf numFmtId="0" fontId="9" fillId="0" borderId="12" xfId="0" applyFont="1" applyFill="1" applyBorder="1" applyAlignment="1">
      <alignment vertical="top" wrapText="1"/>
    </xf>
    <xf numFmtId="0" fontId="15" fillId="0" borderId="10" xfId="0" applyFont="1" applyBorder="1" applyAlignment="1">
      <alignment horizontal="center"/>
    </xf>
    <xf numFmtId="0" fontId="16" fillId="0" borderId="0" xfId="0" applyFont="1" applyAlignment="1">
      <alignment/>
    </xf>
    <xf numFmtId="0" fontId="14" fillId="0" borderId="17" xfId="0" applyFont="1" applyBorder="1" applyAlignment="1">
      <alignment horizontal="justify" vertical="top" wrapText="1"/>
    </xf>
    <xf numFmtId="0" fontId="14" fillId="0" borderId="18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justify" vertical="top" wrapText="1"/>
    </xf>
    <xf numFmtId="0" fontId="14" fillId="0" borderId="13" xfId="0" applyFont="1" applyBorder="1" applyAlignment="1">
      <alignment horizontal="center" vertical="top" wrapText="1"/>
    </xf>
    <xf numFmtId="0" fontId="17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14" fillId="0" borderId="17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9" fillId="0" borderId="17" xfId="0" applyFont="1" applyBorder="1" applyAlignment="1">
      <alignment horizontal="justify" vertical="top" wrapText="1"/>
    </xf>
    <xf numFmtId="0" fontId="9" fillId="0" borderId="1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7" xfId="42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0" fillId="0" borderId="0" xfId="0" applyFont="1" applyAlignment="1">
      <alignment/>
    </xf>
    <xf numFmtId="0" fontId="9" fillId="0" borderId="1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0" fillId="0" borderId="17" xfId="42" applyNumberFormat="1" applyFont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horizontal="left"/>
    </xf>
    <xf numFmtId="0" fontId="11" fillId="0" borderId="10" xfId="0" applyFont="1" applyFill="1" applyBorder="1" applyAlignment="1">
      <alignment horizontal="center"/>
    </xf>
    <xf numFmtId="49" fontId="9" fillId="0" borderId="14" xfId="53" applyNumberFormat="1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>
      <alignment horizontal="justify" vertical="top" wrapText="1"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9" fillId="0" borderId="14" xfId="0" applyFont="1" applyFill="1" applyBorder="1" applyAlignment="1">
      <alignment horizontal="center" vertical="top"/>
    </xf>
    <xf numFmtId="182" fontId="9" fillId="0" borderId="14" xfId="0" applyNumberFormat="1" applyFont="1" applyFill="1" applyBorder="1" applyAlignment="1">
      <alignment horizontal="center" vertical="top"/>
    </xf>
    <xf numFmtId="0" fontId="9" fillId="32" borderId="17" xfId="0" applyFont="1" applyFill="1" applyBorder="1" applyAlignment="1">
      <alignment vertical="top" wrapText="1"/>
    </xf>
    <xf numFmtId="0" fontId="12" fillId="0" borderId="10" xfId="0" applyFont="1" applyBorder="1" applyAlignment="1">
      <alignment horizontal="center"/>
    </xf>
    <xf numFmtId="0" fontId="3" fillId="33" borderId="18" xfId="42" applyNumberFormat="1" applyFill="1" applyBorder="1" applyAlignment="1" applyProtection="1">
      <alignment horizontal="justify" vertical="top" wrapText="1"/>
      <protection/>
    </xf>
    <xf numFmtId="0" fontId="23" fillId="34" borderId="20" xfId="42" applyNumberFormat="1" applyFont="1" applyFill="1" applyBorder="1" applyAlignment="1" applyProtection="1">
      <alignment horizontal="left" vertical="center" wrapText="1"/>
      <protection locked="0"/>
    </xf>
    <xf numFmtId="0" fontId="23" fillId="34" borderId="21" xfId="42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/>
    </xf>
    <xf numFmtId="0" fontId="9" fillId="0" borderId="22" xfId="0" applyFont="1" applyBorder="1" applyAlignment="1">
      <alignment horizontal="justify" vertical="center"/>
    </xf>
    <xf numFmtId="0" fontId="14" fillId="0" borderId="23" xfId="0" applyFont="1" applyBorder="1" applyAlignment="1">
      <alignment horizontal="justify" vertical="top" wrapText="1"/>
    </xf>
    <xf numFmtId="0" fontId="14" fillId="0" borderId="22" xfId="0" applyFont="1" applyBorder="1" applyAlignment="1">
      <alignment horizontal="justify" vertical="top" wrapText="1"/>
    </xf>
    <xf numFmtId="0" fontId="14" fillId="0" borderId="24" xfId="0" applyFont="1" applyBorder="1" applyAlignment="1">
      <alignment horizontal="justify" vertical="top" wrapText="1"/>
    </xf>
    <xf numFmtId="0" fontId="9" fillId="35" borderId="14" xfId="0" applyFont="1" applyFill="1" applyBorder="1" applyAlignment="1">
      <alignment horizontal="justify" vertical="top" wrapText="1"/>
    </xf>
    <xf numFmtId="0" fontId="9" fillId="35" borderId="0" xfId="0" applyFont="1" applyFill="1" applyAlignment="1">
      <alignment horizontal="left"/>
    </xf>
    <xf numFmtId="0" fontId="9" fillId="35" borderId="0" xfId="0" applyFont="1" applyFill="1" applyBorder="1" applyAlignment="1">
      <alignment horizontal="left"/>
    </xf>
    <xf numFmtId="0" fontId="10" fillId="35" borderId="0" xfId="0" applyFont="1" applyFill="1" applyAlignment="1">
      <alignment horizontal="left"/>
    </xf>
    <xf numFmtId="0" fontId="10" fillId="35" borderId="0" xfId="0" applyFont="1" applyFill="1" applyBorder="1" applyAlignment="1">
      <alignment horizontal="left"/>
    </xf>
    <xf numFmtId="0" fontId="10" fillId="35" borderId="0" xfId="0" applyFont="1" applyFill="1" applyBorder="1" applyAlignment="1">
      <alignment horizontal="center"/>
    </xf>
    <xf numFmtId="0" fontId="9" fillId="35" borderId="0" xfId="0" applyFont="1" applyFill="1" applyBorder="1" applyAlignment="1">
      <alignment/>
    </xf>
    <xf numFmtId="4" fontId="9" fillId="35" borderId="0" xfId="0" applyNumberFormat="1" applyFont="1" applyFill="1" applyAlignment="1">
      <alignment horizontal="left"/>
    </xf>
    <xf numFmtId="0" fontId="9" fillId="35" borderId="0" xfId="0" applyFont="1" applyFill="1" applyAlignment="1">
      <alignment/>
    </xf>
    <xf numFmtId="4" fontId="11" fillId="35" borderId="0" xfId="0" applyNumberFormat="1" applyFont="1" applyFill="1" applyBorder="1" applyAlignment="1">
      <alignment horizontal="center" vertical="center"/>
    </xf>
    <xf numFmtId="4" fontId="9" fillId="35" borderId="0" xfId="0" applyNumberFormat="1" applyFont="1" applyFill="1" applyBorder="1" applyAlignment="1">
      <alignment horizontal="center" vertical="center"/>
    </xf>
    <xf numFmtId="183" fontId="9" fillId="35" borderId="0" xfId="0" applyNumberFormat="1" applyFont="1" applyFill="1" applyBorder="1" applyAlignment="1">
      <alignment horizontal="left"/>
    </xf>
    <xf numFmtId="2" fontId="9" fillId="35" borderId="0" xfId="0" applyNumberFormat="1" applyFont="1" applyFill="1" applyAlignment="1">
      <alignment horizontal="left"/>
    </xf>
    <xf numFmtId="184" fontId="22" fillId="35" borderId="0" xfId="0" applyNumberFormat="1" applyFont="1" applyFill="1" applyBorder="1" applyAlignment="1">
      <alignment horizontal="center" vertical="center"/>
    </xf>
    <xf numFmtId="4" fontId="9" fillId="35" borderId="0" xfId="0" applyNumberFormat="1" applyFont="1" applyFill="1" applyBorder="1" applyAlignment="1">
      <alignment horizontal="left"/>
    </xf>
    <xf numFmtId="184" fontId="9" fillId="35" borderId="0" xfId="0" applyNumberFormat="1" applyFont="1" applyFill="1" applyBorder="1" applyAlignment="1">
      <alignment horizontal="center" vertical="center"/>
    </xf>
    <xf numFmtId="0" fontId="9" fillId="35" borderId="0" xfId="0" applyFont="1" applyFill="1" applyBorder="1" applyAlignment="1">
      <alignment horizontal="center" vertical="center"/>
    </xf>
    <xf numFmtId="2" fontId="9" fillId="35" borderId="0" xfId="0" applyNumberFormat="1" applyFont="1" applyFill="1" applyBorder="1" applyAlignment="1">
      <alignment horizontal="center" vertical="center"/>
    </xf>
    <xf numFmtId="181" fontId="9" fillId="35" borderId="0" xfId="0" applyNumberFormat="1" applyFont="1" applyFill="1" applyBorder="1" applyAlignment="1">
      <alignment horizontal="center" vertical="center"/>
    </xf>
    <xf numFmtId="182" fontId="9" fillId="35" borderId="0" xfId="0" applyNumberFormat="1" applyFont="1" applyFill="1" applyBorder="1" applyAlignment="1">
      <alignment horizontal="center" vertical="center"/>
    </xf>
    <xf numFmtId="4" fontId="9" fillId="35" borderId="14" xfId="0" applyNumberFormat="1" applyFont="1" applyFill="1" applyBorder="1" applyAlignment="1">
      <alignment horizontal="center" vertical="top"/>
    </xf>
    <xf numFmtId="4" fontId="9" fillId="35" borderId="0" xfId="0" applyNumberFormat="1" applyFont="1" applyFill="1" applyBorder="1" applyAlignment="1">
      <alignment horizontal="center" vertical="top"/>
    </xf>
    <xf numFmtId="4" fontId="9" fillId="35" borderId="0" xfId="0" applyNumberFormat="1" applyFont="1" applyFill="1" applyBorder="1" applyAlignment="1">
      <alignment horizontal="left" vertical="center"/>
    </xf>
    <xf numFmtId="1" fontId="9" fillId="35" borderId="0" xfId="0" applyNumberFormat="1" applyFont="1" applyFill="1" applyBorder="1" applyAlignment="1">
      <alignment horizontal="center" vertical="center"/>
    </xf>
    <xf numFmtId="1" fontId="9" fillId="35" borderId="0" xfId="0" applyNumberFormat="1" applyFont="1" applyFill="1" applyBorder="1" applyAlignment="1">
      <alignment horizontal="left"/>
    </xf>
    <xf numFmtId="4" fontId="9" fillId="35" borderId="0" xfId="0" applyNumberFormat="1" applyFont="1" applyFill="1" applyAlignment="1">
      <alignment/>
    </xf>
    <xf numFmtId="0" fontId="20" fillId="35" borderId="0" xfId="42" applyFont="1" applyFill="1" applyBorder="1" applyAlignment="1" applyProtection="1">
      <alignment horizontal="justify" vertical="top" wrapText="1"/>
      <protection/>
    </xf>
    <xf numFmtId="4" fontId="20" fillId="35" borderId="0" xfId="42" applyNumberFormat="1" applyFont="1" applyFill="1" applyBorder="1" applyAlignment="1" applyProtection="1">
      <alignment horizontal="justify" vertical="top"/>
      <protection/>
    </xf>
    <xf numFmtId="2" fontId="21" fillId="35" borderId="0" xfId="0" applyNumberFormat="1" applyFont="1" applyFill="1" applyBorder="1" applyAlignment="1">
      <alignment horizontal="left" vertical="center"/>
    </xf>
    <xf numFmtId="0" fontId="9" fillId="35" borderId="0" xfId="0" applyFont="1" applyFill="1" applyBorder="1" applyAlignment="1">
      <alignment horizontal="right"/>
    </xf>
    <xf numFmtId="182" fontId="9" fillId="35" borderId="0" xfId="0" applyNumberFormat="1" applyFont="1" applyFill="1" applyAlignment="1">
      <alignment horizontal="left"/>
    </xf>
    <xf numFmtId="182" fontId="61" fillId="35" borderId="0" xfId="0" applyNumberFormat="1" applyFont="1" applyFill="1" applyBorder="1" applyAlignment="1">
      <alignment horizontal="left" vertical="center"/>
    </xf>
    <xf numFmtId="2" fontId="9" fillId="35" borderId="0" xfId="0" applyNumberFormat="1" applyFont="1" applyFill="1" applyBorder="1" applyAlignment="1">
      <alignment horizontal="left"/>
    </xf>
    <xf numFmtId="2" fontId="62" fillId="35" borderId="0" xfId="0" applyNumberFormat="1" applyFont="1" applyFill="1" applyBorder="1" applyAlignment="1">
      <alignment horizontal="left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63" fillId="0" borderId="0" xfId="0" applyFont="1" applyFill="1" applyAlignment="1">
      <alignment horizontal="left"/>
    </xf>
    <xf numFmtId="0" fontId="3" fillId="0" borderId="11" xfId="42" applyBorder="1" applyAlignment="1" applyProtection="1">
      <alignment horizontal="center" vertical="center" wrapText="1"/>
      <protection/>
    </xf>
    <xf numFmtId="49" fontId="24" fillId="0" borderId="26" xfId="53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13" xfId="0" applyFont="1" applyFill="1" applyBorder="1" applyAlignment="1">
      <alignment horizontal="center" vertical="top" wrapText="1"/>
    </xf>
    <xf numFmtId="2" fontId="24" fillId="35" borderId="26" xfId="54" applyNumberFormat="1" applyFont="1" applyFill="1" applyBorder="1" applyAlignment="1" applyProtection="1">
      <alignment horizontal="center" vertical="center" wrapText="1"/>
      <protection locked="0"/>
    </xf>
    <xf numFmtId="0" fontId="24" fillId="0" borderId="26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64" fillId="35" borderId="0" xfId="0" applyFont="1" applyFill="1" applyAlignment="1">
      <alignment horizontal="left"/>
    </xf>
    <xf numFmtId="186" fontId="65" fillId="35" borderId="14" xfId="0" applyNumberFormat="1" applyFont="1" applyFill="1" applyBorder="1" applyAlignment="1">
      <alignment horizontal="center" vertical="center"/>
    </xf>
    <xf numFmtId="182" fontId="64" fillId="35" borderId="14" xfId="0" applyNumberFormat="1" applyFont="1" applyFill="1" applyBorder="1" applyAlignment="1">
      <alignment horizontal="center" vertical="center"/>
    </xf>
    <xf numFmtId="2" fontId="64" fillId="35" borderId="14" xfId="0" applyNumberFormat="1" applyFont="1" applyFill="1" applyBorder="1" applyAlignment="1">
      <alignment horizontal="center" vertical="center"/>
    </xf>
    <xf numFmtId="181" fontId="64" fillId="35" borderId="14" xfId="0" applyNumberFormat="1" applyFont="1" applyFill="1" applyBorder="1" applyAlignment="1">
      <alignment horizontal="center" vertical="center"/>
    </xf>
    <xf numFmtId="4" fontId="64" fillId="35" borderId="14" xfId="0" applyNumberFormat="1" applyFont="1" applyFill="1" applyBorder="1" applyAlignment="1">
      <alignment horizontal="center" vertical="center"/>
    </xf>
    <xf numFmtId="3" fontId="64" fillId="35" borderId="0" xfId="0" applyNumberFormat="1" applyFont="1" applyFill="1" applyAlignment="1">
      <alignment horizontal="center"/>
    </xf>
    <xf numFmtId="0" fontId="64" fillId="35" borderId="14" xfId="0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0" fillId="35" borderId="0" xfId="0" applyFont="1" applyFill="1" applyAlignment="1">
      <alignment horizontal="center"/>
    </xf>
    <xf numFmtId="0" fontId="10" fillId="35" borderId="29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 wrapText="1"/>
    </xf>
    <xf numFmtId="0" fontId="10" fillId="0" borderId="29" xfId="0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/>
    </xf>
    <xf numFmtId="0" fontId="9" fillId="0" borderId="30" xfId="0" applyFont="1" applyBorder="1" applyAlignment="1">
      <alignment horizontal="justify" wrapText="1"/>
    </xf>
    <xf numFmtId="0" fontId="9" fillId="0" borderId="31" xfId="0" applyFont="1" applyBorder="1" applyAlignment="1">
      <alignment horizontal="justify" wrapText="1"/>
    </xf>
    <xf numFmtId="0" fontId="9" fillId="0" borderId="32" xfId="0" applyFont="1" applyBorder="1" applyAlignment="1">
      <alignment horizontal="justify" wrapText="1"/>
    </xf>
    <xf numFmtId="0" fontId="11" fillId="0" borderId="33" xfId="0" applyFont="1" applyBorder="1" applyAlignment="1">
      <alignment horizontal="center" wrapText="1"/>
    </xf>
    <xf numFmtId="0" fontId="11" fillId="0" borderId="34" xfId="0" applyFont="1" applyBorder="1" applyAlignment="1">
      <alignment horizontal="center" wrapText="1"/>
    </xf>
    <xf numFmtId="0" fontId="11" fillId="0" borderId="35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11" fillId="0" borderId="36" xfId="0" applyFont="1" applyBorder="1" applyAlignment="1">
      <alignment horizontal="center" wrapText="1"/>
    </xf>
    <xf numFmtId="0" fontId="11" fillId="0" borderId="29" xfId="0" applyFont="1" applyBorder="1" applyAlignment="1">
      <alignment horizontal="center" wrapText="1"/>
    </xf>
    <xf numFmtId="0" fontId="11" fillId="0" borderId="37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0" xfId="0" applyFont="1" applyBorder="1" applyAlignment="1">
      <alignment horizontal="left" wrapText="1"/>
    </xf>
    <xf numFmtId="0" fontId="9" fillId="0" borderId="31" xfId="0" applyFont="1" applyBorder="1" applyAlignment="1">
      <alignment horizontal="left" wrapText="1"/>
    </xf>
    <xf numFmtId="0" fontId="9" fillId="0" borderId="32" xfId="0" applyFont="1" applyBorder="1" applyAlignment="1">
      <alignment horizontal="left" wrapText="1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 vertical="top"/>
    </xf>
    <xf numFmtId="0" fontId="9" fillId="0" borderId="34" xfId="0" applyFont="1" applyBorder="1" applyAlignment="1">
      <alignment horizontal="center" vertical="top"/>
    </xf>
    <xf numFmtId="0" fontId="9" fillId="0" borderId="35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9" fillId="0" borderId="36" xfId="0" applyFont="1" applyBorder="1" applyAlignment="1">
      <alignment horizontal="center" vertical="top"/>
    </xf>
    <xf numFmtId="0" fontId="9" fillId="0" borderId="29" xfId="0" applyFont="1" applyBorder="1" applyAlignment="1">
      <alignment horizontal="center" vertical="top"/>
    </xf>
    <xf numFmtId="0" fontId="9" fillId="0" borderId="37" xfId="0" applyFont="1" applyBorder="1" applyAlignment="1">
      <alignment horizontal="center" vertical="top"/>
    </xf>
    <xf numFmtId="0" fontId="9" fillId="0" borderId="33" xfId="0" applyFont="1" applyBorder="1" applyAlignment="1">
      <alignment horizontal="center" vertical="top" wrapText="1"/>
    </xf>
    <xf numFmtId="0" fontId="9" fillId="0" borderId="34" xfId="0" applyFont="1" applyBorder="1" applyAlignment="1">
      <alignment horizontal="center" vertical="top" wrapText="1"/>
    </xf>
    <xf numFmtId="0" fontId="9" fillId="0" borderId="35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36" xfId="0" applyFont="1" applyBorder="1" applyAlignment="1">
      <alignment horizontal="center" vertical="top" wrapText="1"/>
    </xf>
    <xf numFmtId="0" fontId="9" fillId="0" borderId="29" xfId="0" applyFont="1" applyBorder="1" applyAlignment="1">
      <alignment horizontal="center" vertical="top" wrapText="1"/>
    </xf>
    <xf numFmtId="0" fontId="9" fillId="0" borderId="37" xfId="0" applyFont="1" applyBorder="1" applyAlignment="1">
      <alignment horizontal="center" vertical="top" wrapText="1"/>
    </xf>
    <xf numFmtId="49" fontId="9" fillId="0" borderId="29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left" wrapText="1"/>
    </xf>
    <xf numFmtId="0" fontId="9" fillId="0" borderId="14" xfId="0" applyFont="1" applyBorder="1" applyAlignment="1">
      <alignment horizontal="center"/>
    </xf>
    <xf numFmtId="49" fontId="9" fillId="0" borderId="30" xfId="0" applyNumberFormat="1" applyFont="1" applyBorder="1" applyAlignment="1">
      <alignment horizontal="center" wrapText="1"/>
    </xf>
    <xf numFmtId="49" fontId="9" fillId="0" borderId="31" xfId="0" applyNumberFormat="1" applyFont="1" applyBorder="1" applyAlignment="1">
      <alignment horizontal="center" wrapText="1"/>
    </xf>
    <xf numFmtId="49" fontId="9" fillId="0" borderId="32" xfId="0" applyNumberFormat="1" applyFont="1" applyBorder="1" applyAlignment="1">
      <alignment horizontal="center" wrapText="1"/>
    </xf>
    <xf numFmtId="0" fontId="13" fillId="0" borderId="14" xfId="0" applyFont="1" applyBorder="1" applyAlignment="1">
      <alignment horizontal="left" wrapText="1"/>
    </xf>
    <xf numFmtId="49" fontId="9" fillId="0" borderId="14" xfId="0" applyNumberFormat="1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2" fontId="15" fillId="0" borderId="0" xfId="0" applyNumberFormat="1" applyFont="1" applyAlignment="1">
      <alignment horizontal="center" vertical="center" wrapText="1"/>
    </xf>
    <xf numFmtId="2" fontId="15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3" fontId="64" fillId="35" borderId="14" xfId="0" applyNumberFormat="1" applyFont="1" applyFill="1" applyBorder="1" applyAlignment="1">
      <alignment horizontal="center" vertical="center"/>
    </xf>
    <xf numFmtId="0" fontId="66" fillId="35" borderId="14" xfId="42" applyFont="1" applyFill="1" applyBorder="1" applyAlignment="1" applyProtection="1">
      <alignment horizontal="justify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JKH.OPEN.INFO.VO(v3.5)_цены161210" xfId="53"/>
    <cellStyle name="Обычный_ЖКУ_проект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</xdr:colOff>
      <xdr:row>8</xdr:row>
      <xdr:rowOff>0</xdr:rowOff>
    </xdr:from>
    <xdr:ext cx="219075" cy="2486025"/>
    <xdr:grpSp>
      <xdr:nvGrpSpPr>
        <xdr:cNvPr id="1" name="shCalendar" hidden="1"/>
        <xdr:cNvGrpSpPr>
          <a:grpSpLocks/>
        </xdr:cNvGrpSpPr>
      </xdr:nvGrpSpPr>
      <xdr:grpSpPr>
        <a:xfrm>
          <a:off x="4743450" y="2733675"/>
          <a:ext cx="219075" cy="2486025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pic macro="[1]!modfrmDateChoose.CalendarShow">
        <xdr:nvPicPr>
          <xdr:cNvPr id="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</xdr:col>
      <xdr:colOff>38100</xdr:colOff>
      <xdr:row>8</xdr:row>
      <xdr:rowOff>0</xdr:rowOff>
    </xdr:from>
    <xdr:ext cx="219075" cy="2486025"/>
    <xdr:grpSp>
      <xdr:nvGrpSpPr>
        <xdr:cNvPr id="4" name="shCalendar" hidden="1"/>
        <xdr:cNvGrpSpPr>
          <a:grpSpLocks/>
        </xdr:cNvGrpSpPr>
      </xdr:nvGrpSpPr>
      <xdr:grpSpPr>
        <a:xfrm>
          <a:off x="4743450" y="2733675"/>
          <a:ext cx="219075" cy="2486025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pic macro="[1]!modfrmDateChoose.CalendarShow">
        <xdr:nvPicPr>
          <xdr:cNvPr id="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</xdr:col>
      <xdr:colOff>38100</xdr:colOff>
      <xdr:row>9</xdr:row>
      <xdr:rowOff>0</xdr:rowOff>
    </xdr:from>
    <xdr:ext cx="219075" cy="1076325"/>
    <xdr:grpSp>
      <xdr:nvGrpSpPr>
        <xdr:cNvPr id="7" name="shCalendar" hidden="1"/>
        <xdr:cNvGrpSpPr>
          <a:grpSpLocks/>
        </xdr:cNvGrpSpPr>
      </xdr:nvGrpSpPr>
      <xdr:grpSpPr>
        <a:xfrm>
          <a:off x="4743450" y="5219700"/>
          <a:ext cx="219075" cy="1076325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pic macro="[1]!modfrmDateChoose.CalendarShow">
        <xdr:nvPicPr>
          <xdr:cNvPr id="9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</xdr:col>
      <xdr:colOff>38100</xdr:colOff>
      <xdr:row>9</xdr:row>
      <xdr:rowOff>0</xdr:rowOff>
    </xdr:from>
    <xdr:ext cx="219075" cy="1076325"/>
    <xdr:grpSp>
      <xdr:nvGrpSpPr>
        <xdr:cNvPr id="10" name="shCalendar" hidden="1"/>
        <xdr:cNvGrpSpPr>
          <a:grpSpLocks/>
        </xdr:cNvGrpSpPr>
      </xdr:nvGrpSpPr>
      <xdr:grpSpPr>
        <a:xfrm>
          <a:off x="4743450" y="5219700"/>
          <a:ext cx="219075" cy="1076325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pic macro="[1]!modfrmDateChoose.CalendarShow">
        <xdr:nvPicPr>
          <xdr:cNvPr id="12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S\user\all\&#1045;&#1048;&#1040;&#1057;%20&#1053;&#1054;&#1042;&#1067;&#1045;\&#1053;&#1072;%20&#1079;&#1072;&#1087;&#1086;&#1083;&#1085;&#1077;&#1085;&#1080;&#1077;%20&#1040;&#1083;&#1077;&#1082;&#1089;&#1077;&#1081;%202013-2017&#1075;&#1075;\JKH.OPEN.INFO.PRICE.HVS%20&#1043;&#1086;&#1088;&#1086;&#1076;%20&#1042;&#1086;&#1076;&#1072;%202018-2022&#1075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Питьевая вода"/>
      <sheetName val="Техническая вода"/>
      <sheetName val="Транспортировка"/>
      <sheetName val="Подвоз"/>
      <sheetName val="Подключение"/>
      <sheetName val="Поставка"/>
      <sheetName val="Ссылки на публикации"/>
      <sheetName val="Приказ №129"/>
      <sheetName val="Комментарии"/>
      <sheetName val="Проверка"/>
      <sheetName val="AllSheetsInThisWorkbook"/>
      <sheetName val="TEHSHEET"/>
      <sheetName val="printForm_129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definedNames>
      <definedName name="modfrmDateChoose.CalendarShow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dk-kogalym.ru/" TargetMode="External" /><Relationship Id="rId2" Type="http://schemas.openxmlformats.org/officeDocument/2006/relationships/hyperlink" Target="mailto:gvdk86.@mail.ru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8"/>
  <sheetViews>
    <sheetView view="pageBreakPreview" zoomScale="60" zoomScalePageLayoutView="0" workbookViewId="0" topLeftCell="A1">
      <selection activeCell="D11" sqref="D11"/>
    </sheetView>
  </sheetViews>
  <sheetFormatPr defaultColWidth="9.00390625" defaultRowHeight="12.75"/>
  <cols>
    <col min="1" max="1" width="50.25390625" style="2" customWidth="1"/>
    <col min="2" max="2" width="37.00390625" style="2" customWidth="1"/>
    <col min="3" max="16384" width="9.125" style="2" customWidth="1"/>
  </cols>
  <sheetData>
    <row r="2" spans="1:2" ht="16.5">
      <c r="A2" s="119" t="s">
        <v>55</v>
      </c>
      <c r="B2" s="119"/>
    </row>
    <row r="3" spans="1:2" ht="17.25" thickBot="1">
      <c r="A3" s="1"/>
      <c r="B3" s="1"/>
    </row>
    <row r="4" spans="1:2" ht="51" customHeight="1" thickBot="1">
      <c r="A4" s="33" t="s">
        <v>56</v>
      </c>
      <c r="B4" s="34" t="s">
        <v>103</v>
      </c>
    </row>
    <row r="5" spans="1:2" ht="51" customHeight="1" thickBot="1">
      <c r="A5" s="7" t="s">
        <v>57</v>
      </c>
      <c r="B5" s="35" t="s">
        <v>104</v>
      </c>
    </row>
    <row r="6" spans="1:2" ht="51" customHeight="1" thickBot="1">
      <c r="A6" s="7" t="s">
        <v>58</v>
      </c>
      <c r="B6" s="34" t="s">
        <v>109</v>
      </c>
    </row>
    <row r="7" spans="1:2" ht="51" customHeight="1" thickBot="1">
      <c r="A7" s="7" t="s">
        <v>59</v>
      </c>
      <c r="B7" s="35" t="s">
        <v>105</v>
      </c>
    </row>
    <row r="8" spans="1:2" ht="51" customHeight="1" thickBot="1">
      <c r="A8" s="7" t="s">
        <v>60</v>
      </c>
      <c r="B8" s="34" t="s">
        <v>105</v>
      </c>
    </row>
    <row r="9" spans="1:2" ht="51" customHeight="1" thickBot="1">
      <c r="A9" s="7" t="s">
        <v>61</v>
      </c>
      <c r="B9" s="35" t="s">
        <v>106</v>
      </c>
    </row>
    <row r="10" spans="1:2" ht="51" customHeight="1" thickBot="1">
      <c r="A10" s="7" t="s">
        <v>62</v>
      </c>
      <c r="B10" s="36" t="s">
        <v>107</v>
      </c>
    </row>
    <row r="11" spans="1:2" ht="51" customHeight="1" thickBot="1">
      <c r="A11" s="7" t="s">
        <v>63</v>
      </c>
      <c r="B11" s="103" t="s">
        <v>163</v>
      </c>
    </row>
    <row r="12" spans="1:2" ht="51" customHeight="1" thickBot="1">
      <c r="A12" s="7" t="s">
        <v>64</v>
      </c>
      <c r="B12" s="34" t="s">
        <v>108</v>
      </c>
    </row>
    <row r="13" spans="1:2" ht="51" customHeight="1" thickBot="1">
      <c r="A13" s="7" t="s">
        <v>65</v>
      </c>
      <c r="B13" s="37" t="s">
        <v>162</v>
      </c>
    </row>
    <row r="14" spans="1:2" ht="23.25" customHeight="1">
      <c r="A14" s="6" t="s">
        <v>66</v>
      </c>
      <c r="B14" s="117">
        <v>2</v>
      </c>
    </row>
    <row r="15" spans="1:2" ht="23.25" customHeight="1" thickBot="1">
      <c r="A15" s="7" t="s">
        <v>67</v>
      </c>
      <c r="B15" s="118"/>
    </row>
    <row r="16" spans="1:2" ht="51" customHeight="1" thickBot="1">
      <c r="A16" s="7" t="s">
        <v>68</v>
      </c>
      <c r="B16" s="8">
        <v>3</v>
      </c>
    </row>
    <row r="17" spans="1:2" ht="51" customHeight="1" thickBot="1">
      <c r="A17" s="7" t="s">
        <v>69</v>
      </c>
      <c r="B17" s="8">
        <v>1</v>
      </c>
    </row>
    <row r="18" ht="15.75">
      <c r="A18" s="3"/>
    </row>
  </sheetData>
  <sheetProtection/>
  <mergeCells count="2">
    <mergeCell ref="B14:B15"/>
    <mergeCell ref="A2:B2"/>
  </mergeCells>
  <hyperlinks>
    <hyperlink ref="B10" r:id="rId1" display="http://www.vdk-kogalym.ru/"/>
    <hyperlink ref="B11" r:id="rId2" display="gvdk86.@mail.ru"/>
  </hyperlinks>
  <printOptions/>
  <pageMargins left="0.75" right="0.75" top="1" bottom="1" header="0.5" footer="0.5"/>
  <pageSetup horizontalDpi="600" verticalDpi="600" orientation="portrait" paperSize="9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5:B12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2" width="61.75390625" style="0" customWidth="1"/>
  </cols>
  <sheetData>
    <row r="5" spans="1:2" ht="16.5">
      <c r="A5" s="140" t="s">
        <v>90</v>
      </c>
      <c r="B5" s="140"/>
    </row>
    <row r="6" spans="1:2" ht="17.25" thickBot="1">
      <c r="A6" s="178" t="s">
        <v>91</v>
      </c>
      <c r="B6" s="178"/>
    </row>
    <row r="7" spans="1:2" ht="17.25" thickBot="1">
      <c r="A7" s="56"/>
      <c r="B7" s="56"/>
    </row>
    <row r="8" spans="1:2" ht="113.25" customHeight="1" thickBot="1">
      <c r="A8" s="33" t="s">
        <v>92</v>
      </c>
      <c r="B8" s="57" t="s">
        <v>154</v>
      </c>
    </row>
    <row r="9" spans="1:2" ht="195.75" customHeight="1" thickBot="1">
      <c r="A9" s="7" t="s">
        <v>93</v>
      </c>
      <c r="B9" s="58" t="s">
        <v>155</v>
      </c>
    </row>
    <row r="10" spans="1:2" ht="84.75" customHeight="1" thickBot="1">
      <c r="A10" s="7" t="s">
        <v>94</v>
      </c>
      <c r="B10" s="59" t="s">
        <v>156</v>
      </c>
    </row>
    <row r="11" spans="1:2" ht="63" customHeight="1" thickBot="1">
      <c r="A11" s="7" t="s">
        <v>95</v>
      </c>
      <c r="B11" s="59" t="s">
        <v>157</v>
      </c>
    </row>
    <row r="12" ht="15.75">
      <c r="A12" s="60"/>
    </row>
  </sheetData>
  <sheetProtection/>
  <mergeCells count="2">
    <mergeCell ref="A5:B5"/>
    <mergeCell ref="A6:B6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9:B11">
      <formula1>900</formula1>
    </dataValidation>
  </dataValidations>
  <hyperlinks>
    <hyperlink ref="B8"/>
  </hyperlink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5:B9"/>
  <sheetViews>
    <sheetView zoomScalePageLayoutView="0" workbookViewId="0" topLeftCell="A4">
      <selection activeCell="B8" sqref="B8"/>
    </sheetView>
  </sheetViews>
  <sheetFormatPr defaultColWidth="9.00390625" defaultRowHeight="12.75"/>
  <cols>
    <col min="1" max="2" width="43.00390625" style="2" customWidth="1"/>
    <col min="3" max="16384" width="9.125" style="2" customWidth="1"/>
  </cols>
  <sheetData>
    <row r="5" spans="1:2" ht="47.25" customHeight="1">
      <c r="A5" s="179" t="s">
        <v>96</v>
      </c>
      <c r="B5" s="179"/>
    </row>
    <row r="6" spans="1:2" ht="17.25" thickBot="1">
      <c r="A6" s="38"/>
      <c r="B6" s="39"/>
    </row>
    <row r="7" spans="1:2" ht="63.75" thickBot="1">
      <c r="A7" s="34" t="s">
        <v>97</v>
      </c>
      <c r="B7" s="40" t="s">
        <v>110</v>
      </c>
    </row>
    <row r="8" spans="1:2" ht="32.25" thickBot="1">
      <c r="A8" s="41" t="s">
        <v>98</v>
      </c>
      <c r="B8" s="42" t="s">
        <v>140</v>
      </c>
    </row>
    <row r="9" spans="1:2" ht="86.25" customHeight="1" thickBot="1">
      <c r="A9" s="41" t="s">
        <v>99</v>
      </c>
      <c r="B9" s="43" t="s">
        <v>139</v>
      </c>
    </row>
  </sheetData>
  <sheetProtection/>
  <mergeCells count="1"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14"/>
  <sheetViews>
    <sheetView view="pageBreakPreview" zoomScaleSheetLayoutView="100" zoomScalePageLayoutView="0" workbookViewId="0" topLeftCell="A1">
      <selection activeCell="I13" sqref="I13"/>
    </sheetView>
  </sheetViews>
  <sheetFormatPr defaultColWidth="9.00390625" defaultRowHeight="12.75"/>
  <cols>
    <col min="1" max="1" width="48.125" style="4" customWidth="1"/>
    <col min="2" max="2" width="41.25390625" style="9" customWidth="1"/>
    <col min="3" max="3" width="1.00390625" style="4" customWidth="1"/>
    <col min="4" max="16384" width="9.125" style="4" customWidth="1"/>
  </cols>
  <sheetData>
    <row r="1" spans="1:3" ht="3" customHeight="1">
      <c r="A1" s="44"/>
      <c r="C1" s="44"/>
    </row>
    <row r="2" spans="1:3" s="5" customFormat="1" ht="16.5">
      <c r="A2" s="180" t="s">
        <v>161</v>
      </c>
      <c r="B2" s="181"/>
      <c r="C2" s="181"/>
    </row>
    <row r="3" spans="1:3" s="5" customFormat="1" ht="16.5">
      <c r="A3" s="181"/>
      <c r="B3" s="181"/>
      <c r="C3" s="181"/>
    </row>
    <row r="4" spans="1:3" s="5" customFormat="1" ht="16.5">
      <c r="A4" s="181"/>
      <c r="B4" s="181"/>
      <c r="C4" s="181"/>
    </row>
    <row r="5" spans="1:8" ht="17.25" thickBot="1">
      <c r="A5" s="45"/>
      <c r="B5" s="60"/>
      <c r="C5" s="44"/>
      <c r="G5" s="182"/>
      <c r="H5" s="182"/>
    </row>
    <row r="6" spans="1:3" ht="47.25">
      <c r="A6" s="62" t="s">
        <v>10</v>
      </c>
      <c r="B6" s="99" t="s">
        <v>159</v>
      </c>
      <c r="C6" s="44"/>
    </row>
    <row r="7" spans="1:3" ht="60">
      <c r="A7" s="61" t="s">
        <v>160</v>
      </c>
      <c r="B7" s="106" t="s">
        <v>168</v>
      </c>
      <c r="C7" s="44"/>
    </row>
    <row r="8" spans="1:3" ht="15.75">
      <c r="A8" s="63" t="s">
        <v>11</v>
      </c>
      <c r="B8" s="100" t="s">
        <v>169</v>
      </c>
      <c r="C8" s="44"/>
    </row>
    <row r="9" spans="1:3" ht="72" customHeight="1">
      <c r="A9" s="63" t="s">
        <v>12</v>
      </c>
      <c r="B9" s="107" t="s">
        <v>171</v>
      </c>
      <c r="C9" s="44"/>
    </row>
    <row r="10" spans="1:3" ht="31.5">
      <c r="A10" s="63" t="s">
        <v>13</v>
      </c>
      <c r="B10" s="108" t="s">
        <v>172</v>
      </c>
      <c r="C10" s="44"/>
    </row>
    <row r="11" spans="1:3" ht="15.75">
      <c r="A11" s="63" t="s">
        <v>14</v>
      </c>
      <c r="B11" s="100" t="s">
        <v>170</v>
      </c>
      <c r="C11" s="44"/>
    </row>
    <row r="12" spans="1:3" ht="121.5" customHeight="1">
      <c r="A12" s="63" t="s">
        <v>142</v>
      </c>
      <c r="B12" s="100">
        <v>0</v>
      </c>
      <c r="C12" s="44"/>
    </row>
    <row r="13" spans="1:3" ht="100.5" customHeight="1" thickBot="1">
      <c r="A13" s="64" t="s">
        <v>15</v>
      </c>
      <c r="B13" s="101">
        <v>0</v>
      </c>
      <c r="C13" s="44"/>
    </row>
    <row r="14" spans="1:3" ht="15.75">
      <c r="A14" s="44"/>
      <c r="C14" s="44"/>
    </row>
  </sheetData>
  <sheetProtection/>
  <mergeCells count="2">
    <mergeCell ref="A2:C4"/>
    <mergeCell ref="G5:H5"/>
  </mergeCells>
  <dataValidations count="1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B7"/>
  </dataValidations>
  <printOptions/>
  <pageMargins left="0.8661417322834646" right="0.5905511811023623" top="0.5905511811023623" bottom="0.3937007874015748" header="0.1968503937007874" footer="0.1968503937007874"/>
  <pageSetup fitToHeight="1" fitToWidth="1" horizontalDpi="600" verticalDpi="600" orientation="portrait" paperSize="9" scale="9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5:B11"/>
  <sheetViews>
    <sheetView view="pageBreakPreview" zoomScaleSheetLayoutView="100" zoomScalePageLayoutView="0" workbookViewId="0" topLeftCell="A1">
      <selection activeCell="B9" sqref="B9"/>
    </sheetView>
  </sheetViews>
  <sheetFormatPr defaultColWidth="9.00390625" defaultRowHeight="12.75"/>
  <cols>
    <col min="1" max="2" width="50.375" style="3" customWidth="1"/>
    <col min="3" max="16384" width="9.125" style="3" customWidth="1"/>
  </cols>
  <sheetData>
    <row r="1" ht="15.75"/>
    <row r="2" ht="15.75"/>
    <row r="3" ht="15.75"/>
    <row r="4" ht="15.75"/>
    <row r="5" spans="1:2" ht="16.5" thickBot="1">
      <c r="A5" s="120" t="s">
        <v>70</v>
      </c>
      <c r="B5" s="120"/>
    </row>
    <row r="6" spans="1:2" ht="16.5" thickBot="1">
      <c r="A6" s="48"/>
      <c r="B6" s="48"/>
    </row>
    <row r="7" spans="1:2" ht="54" customHeight="1" thickBot="1">
      <c r="A7" s="21" t="s">
        <v>71</v>
      </c>
      <c r="B7" s="49" t="s">
        <v>111</v>
      </c>
    </row>
    <row r="8" spans="1:2" ht="54" customHeight="1" thickBot="1">
      <c r="A8" s="22" t="s">
        <v>72</v>
      </c>
      <c r="B8" s="104" t="s">
        <v>164</v>
      </c>
    </row>
    <row r="9" spans="1:2" ht="54" customHeight="1" thickBot="1">
      <c r="A9" s="22" t="s">
        <v>73</v>
      </c>
      <c r="B9" s="105" t="s">
        <v>166</v>
      </c>
    </row>
    <row r="10" spans="1:2" ht="54" customHeight="1" thickBot="1">
      <c r="A10" s="22" t="s">
        <v>74</v>
      </c>
      <c r="B10" s="105" t="s">
        <v>165</v>
      </c>
    </row>
    <row r="11" spans="1:2" ht="54" customHeight="1" thickBot="1">
      <c r="A11" s="22" t="s">
        <v>75</v>
      </c>
      <c r="B11" s="36" t="s">
        <v>167</v>
      </c>
    </row>
  </sheetData>
  <sheetProtection/>
  <mergeCells count="1">
    <mergeCell ref="A5:B5"/>
  </mergeCells>
  <printOptions/>
  <pageMargins left="0.75" right="0.75" top="1" bottom="1" header="0.5" footer="0.5"/>
  <pageSetup horizontalDpi="600" verticalDpi="600" orientation="portrait" paperSize="9" scale="8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5:B11"/>
  <sheetViews>
    <sheetView zoomScalePageLayoutView="0" workbookViewId="0" topLeftCell="A4">
      <selection activeCell="F7" sqref="F7"/>
    </sheetView>
  </sheetViews>
  <sheetFormatPr defaultColWidth="9.00390625" defaultRowHeight="12.75"/>
  <cols>
    <col min="1" max="2" width="47.75390625" style="24" customWidth="1"/>
    <col min="3" max="16384" width="9.125" style="24" customWidth="1"/>
  </cols>
  <sheetData>
    <row r="5" spans="1:2" ht="16.5">
      <c r="A5" s="121" t="s">
        <v>76</v>
      </c>
      <c r="B5" s="121"/>
    </row>
    <row r="6" spans="1:2" ht="17.25" thickBot="1">
      <c r="A6" s="23"/>
      <c r="B6" s="23"/>
    </row>
    <row r="7" spans="1:2" ht="57.75" customHeight="1" thickBot="1">
      <c r="A7" s="25" t="s">
        <v>77</v>
      </c>
      <c r="B7" s="26">
        <v>0</v>
      </c>
    </row>
    <row r="8" spans="1:2" ht="57.75" customHeight="1" thickBot="1">
      <c r="A8" s="27" t="s">
        <v>78</v>
      </c>
      <c r="B8" s="28">
        <v>0</v>
      </c>
    </row>
    <row r="9" spans="1:2" ht="57.75" customHeight="1" thickBot="1">
      <c r="A9" s="27" t="s">
        <v>79</v>
      </c>
      <c r="B9" s="28">
        <v>0</v>
      </c>
    </row>
    <row r="10" spans="1:2" ht="57.75" customHeight="1" thickBot="1">
      <c r="A10" s="27" t="s">
        <v>80</v>
      </c>
      <c r="B10" s="28">
        <v>0</v>
      </c>
    </row>
    <row r="11" spans="1:2" ht="57.75" customHeight="1" thickBot="1">
      <c r="A11" s="27" t="s">
        <v>81</v>
      </c>
      <c r="B11" s="28">
        <v>0</v>
      </c>
    </row>
  </sheetData>
  <sheetProtection/>
  <mergeCells count="1">
    <mergeCell ref="A5:B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6:B14"/>
  <sheetViews>
    <sheetView zoomScalePageLayoutView="0" workbookViewId="0" topLeftCell="A8">
      <selection activeCell="B10" sqref="B10"/>
    </sheetView>
  </sheetViews>
  <sheetFormatPr defaultColWidth="9.00390625" defaultRowHeight="12.75"/>
  <cols>
    <col min="1" max="1" width="55.25390625" style="24" customWidth="1"/>
    <col min="2" max="2" width="47.00390625" style="24" customWidth="1"/>
    <col min="3" max="16384" width="9.125" style="24" customWidth="1"/>
  </cols>
  <sheetData>
    <row r="1" ht="12.75" hidden="1"/>
    <row r="2" ht="12.75" hidden="1"/>
    <row r="3" ht="12.75" hidden="1"/>
    <row r="4" ht="12.75" hidden="1"/>
    <row r="6" spans="1:2" s="29" customFormat="1" ht="16.5">
      <c r="A6" s="122" t="s">
        <v>82</v>
      </c>
      <c r="B6" s="122"/>
    </row>
    <row r="7" spans="1:2" s="29" customFormat="1" ht="16.5">
      <c r="A7" s="121" t="s">
        <v>83</v>
      </c>
      <c r="B7" s="121"/>
    </row>
    <row r="8" spans="1:2" ht="17.25" thickBot="1">
      <c r="A8" s="30"/>
      <c r="B8" s="30"/>
    </row>
    <row r="9" spans="1:2" ht="72.75" customHeight="1" thickBot="1">
      <c r="A9" s="31" t="s">
        <v>84</v>
      </c>
      <c r="B9" s="26">
        <v>0</v>
      </c>
    </row>
    <row r="10" spans="1:2" ht="72.75" customHeight="1" thickBot="1">
      <c r="A10" s="32" t="s">
        <v>85</v>
      </c>
      <c r="B10" s="28">
        <v>0</v>
      </c>
    </row>
    <row r="11" spans="1:2" ht="72.75" customHeight="1" thickBot="1">
      <c r="A11" s="32" t="s">
        <v>86</v>
      </c>
      <c r="B11" s="28">
        <v>0</v>
      </c>
    </row>
    <row r="12" spans="1:2" ht="72.75" customHeight="1" thickBot="1">
      <c r="A12" s="32" t="s">
        <v>87</v>
      </c>
      <c r="B12" s="28">
        <v>0</v>
      </c>
    </row>
    <row r="13" spans="1:2" ht="72.75" customHeight="1" thickBot="1">
      <c r="A13" s="32" t="s">
        <v>88</v>
      </c>
      <c r="B13" s="28">
        <v>0</v>
      </c>
    </row>
    <row r="14" ht="15.75">
      <c r="A14" s="20"/>
    </row>
  </sheetData>
  <sheetProtection/>
  <mergeCells count="2">
    <mergeCell ref="A6:B6"/>
    <mergeCell ref="A7:B7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Z34"/>
  <sheetViews>
    <sheetView tabSelected="1" view="pageBreakPreview" zoomScaleSheetLayoutView="100" zoomScalePageLayoutView="0" workbookViewId="0" topLeftCell="A1">
      <selection activeCell="R22" sqref="R22"/>
    </sheetView>
  </sheetViews>
  <sheetFormatPr defaultColWidth="9.00390625" defaultRowHeight="12.75"/>
  <cols>
    <col min="1" max="1" width="79.125" style="66" customWidth="1"/>
    <col min="2" max="2" width="41.75390625" style="109" customWidth="1"/>
    <col min="3" max="3" width="12.00390625" style="66" hidden="1" customWidth="1"/>
    <col min="4" max="4" width="16.875" style="66" hidden="1" customWidth="1"/>
    <col min="5" max="5" width="11.375" style="66" hidden="1" customWidth="1"/>
    <col min="6" max="6" width="0" style="66" hidden="1" customWidth="1"/>
    <col min="7" max="7" width="10.125" style="66" hidden="1" customWidth="1"/>
    <col min="8" max="11" width="0" style="66" hidden="1" customWidth="1"/>
    <col min="12" max="12" width="15.75390625" style="67" customWidth="1"/>
    <col min="13" max="13" width="0" style="67" hidden="1" customWidth="1"/>
    <col min="14" max="14" width="11.00390625" style="67" hidden="1" customWidth="1"/>
    <col min="15" max="17" width="0" style="67" hidden="1" customWidth="1"/>
    <col min="18" max="18" width="23.75390625" style="67" customWidth="1"/>
    <col min="19" max="19" width="10.375" style="67" customWidth="1"/>
    <col min="20" max="20" width="13.625" style="67" customWidth="1"/>
    <col min="21" max="21" width="9.125" style="67" customWidth="1"/>
    <col min="22" max="22" width="11.00390625" style="67" bestFit="1" customWidth="1"/>
    <col min="23" max="23" width="9.125" style="67" customWidth="1"/>
    <col min="24" max="16384" width="9.125" style="66" customWidth="1"/>
  </cols>
  <sheetData>
    <row r="1" ht="3" customHeight="1"/>
    <row r="2" spans="1:23" s="68" customFormat="1" ht="16.5">
      <c r="A2" s="123" t="s">
        <v>53</v>
      </c>
      <c r="B2" s="123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</row>
    <row r="3" spans="1:23" s="68" customFormat="1" ht="16.5">
      <c r="A3" s="123" t="s">
        <v>54</v>
      </c>
      <c r="B3" s="123"/>
      <c r="L3" s="70"/>
      <c r="M3" s="70"/>
      <c r="N3" s="70"/>
      <c r="O3" s="70"/>
      <c r="P3" s="70"/>
      <c r="Q3" s="70"/>
      <c r="R3" s="70"/>
      <c r="S3" s="70"/>
      <c r="T3" s="70"/>
      <c r="U3" s="69"/>
      <c r="V3" s="69"/>
      <c r="W3" s="69"/>
    </row>
    <row r="4" spans="1:20" ht="16.5">
      <c r="A4" s="124" t="s">
        <v>175</v>
      </c>
      <c r="B4" s="124"/>
      <c r="S4" s="71"/>
      <c r="T4" s="71"/>
    </row>
    <row r="5" spans="1:22" ht="31.5">
      <c r="A5" s="65" t="s">
        <v>119</v>
      </c>
      <c r="B5" s="110">
        <v>3071.6938</v>
      </c>
      <c r="D5" s="72">
        <f>B5-B6</f>
        <v>-897.2321200000001</v>
      </c>
      <c r="E5" s="73" t="s">
        <v>112</v>
      </c>
      <c r="L5" s="74"/>
      <c r="R5" s="75"/>
      <c r="S5" s="75"/>
      <c r="T5" s="75"/>
      <c r="V5" s="76"/>
    </row>
    <row r="6" spans="1:22" ht="31.5">
      <c r="A6" s="65" t="s">
        <v>120</v>
      </c>
      <c r="B6" s="110">
        <f>B8+B11+B12+B13+B14+B15+B16+B17+B19+B18+B20</f>
        <v>3968.92592</v>
      </c>
      <c r="D6" s="77">
        <f>27914.008</f>
        <v>27914.008</v>
      </c>
      <c r="E6" s="72">
        <f>D6-B6</f>
        <v>23945.08208</v>
      </c>
      <c r="L6" s="78"/>
      <c r="N6" s="79"/>
      <c r="R6" s="80"/>
      <c r="S6" s="74"/>
      <c r="T6" s="75"/>
      <c r="V6" s="76"/>
    </row>
    <row r="7" spans="1:20" ht="39.75" customHeight="1">
      <c r="A7" s="65" t="s">
        <v>121</v>
      </c>
      <c r="B7" s="111">
        <v>0</v>
      </c>
      <c r="L7" s="81"/>
      <c r="R7" s="81"/>
      <c r="S7" s="81"/>
      <c r="T7" s="81"/>
    </row>
    <row r="8" spans="1:20" ht="57.75" customHeight="1">
      <c r="A8" s="65" t="s">
        <v>122</v>
      </c>
      <c r="B8" s="112">
        <v>236.59858</v>
      </c>
      <c r="L8" s="82"/>
      <c r="R8" s="82"/>
      <c r="S8" s="82"/>
      <c r="T8" s="82"/>
    </row>
    <row r="9" spans="1:20" ht="15.75">
      <c r="A9" s="65" t="s">
        <v>137</v>
      </c>
      <c r="B9" s="112">
        <f>B8/B10</f>
        <v>5.654301214033075</v>
      </c>
      <c r="L9" s="83"/>
      <c r="R9" s="83"/>
      <c r="S9" s="83"/>
      <c r="T9" s="83"/>
    </row>
    <row r="10" spans="1:20" ht="15.75">
      <c r="A10" s="65" t="s">
        <v>138</v>
      </c>
      <c r="B10" s="113">
        <v>41.844</v>
      </c>
      <c r="L10" s="83"/>
      <c r="R10" s="83"/>
      <c r="S10" s="83"/>
      <c r="T10" s="83"/>
    </row>
    <row r="11" spans="1:20" ht="31.5">
      <c r="A11" s="65" t="s">
        <v>174</v>
      </c>
      <c r="B11" s="112">
        <v>1.37468</v>
      </c>
      <c r="L11" s="82"/>
      <c r="R11" s="82"/>
      <c r="S11" s="82"/>
      <c r="T11" s="82"/>
    </row>
    <row r="12" spans="1:20" ht="31.5">
      <c r="A12" s="65" t="s">
        <v>173</v>
      </c>
      <c r="B12" s="112">
        <f>1198.43867+133.05367+360.23125+40.19552</f>
        <v>1731.91911</v>
      </c>
      <c r="C12" s="73">
        <v>20</v>
      </c>
      <c r="D12" s="66" t="s">
        <v>113</v>
      </c>
      <c r="L12" s="82"/>
      <c r="R12" s="82"/>
      <c r="S12" s="82"/>
      <c r="T12" s="82"/>
    </row>
    <row r="13" spans="1:20" ht="31.5">
      <c r="A13" s="65" t="s">
        <v>145</v>
      </c>
      <c r="B13" s="111">
        <f>272.61562+81.78468</f>
        <v>354.40029999999996</v>
      </c>
      <c r="C13" s="73">
        <v>26</v>
      </c>
      <c r="L13" s="84"/>
      <c r="R13" s="84"/>
      <c r="S13" s="84"/>
      <c r="T13" s="84"/>
    </row>
    <row r="14" spans="1:20" ht="15.75">
      <c r="A14" s="65" t="s">
        <v>123</v>
      </c>
      <c r="B14" s="112">
        <v>0</v>
      </c>
      <c r="C14" s="73">
        <v>20</v>
      </c>
      <c r="L14" s="82"/>
      <c r="R14" s="82"/>
      <c r="S14" s="82"/>
      <c r="T14" s="82"/>
    </row>
    <row r="15" spans="1:20" ht="31.5">
      <c r="A15" s="65" t="s">
        <v>124</v>
      </c>
      <c r="B15" s="111">
        <v>27.02028</v>
      </c>
      <c r="C15" s="73">
        <v>26</v>
      </c>
      <c r="L15" s="84"/>
      <c r="R15" s="84"/>
      <c r="S15" s="84"/>
      <c r="T15" s="84"/>
    </row>
    <row r="16" spans="1:20" ht="31.5">
      <c r="A16" s="65" t="s">
        <v>143</v>
      </c>
      <c r="B16" s="112">
        <v>0</v>
      </c>
      <c r="C16" s="73">
        <v>20</v>
      </c>
      <c r="L16" s="82"/>
      <c r="R16" s="82"/>
      <c r="S16" s="82"/>
      <c r="T16" s="82"/>
    </row>
    <row r="17" spans="1:20" ht="31.5">
      <c r="A17" s="65" t="s">
        <v>144</v>
      </c>
      <c r="B17" s="112">
        <f>13.1502+0.75401</f>
        <v>13.904209999999999</v>
      </c>
      <c r="C17" s="73">
        <v>25</v>
      </c>
      <c r="D17" s="66" t="s">
        <v>114</v>
      </c>
      <c r="L17" s="82"/>
      <c r="R17" s="82"/>
      <c r="S17" s="82"/>
      <c r="T17" s="82"/>
    </row>
    <row r="18" spans="1:20" ht="78" customHeight="1">
      <c r="A18" s="65" t="s">
        <v>125</v>
      </c>
      <c r="B18" s="112">
        <f>1412</f>
        <v>1412</v>
      </c>
      <c r="L18" s="82"/>
      <c r="R18" s="82"/>
      <c r="S18" s="82"/>
      <c r="T18" s="82"/>
    </row>
    <row r="19" spans="1:20" ht="75.75" customHeight="1">
      <c r="A19" s="65" t="s">
        <v>126</v>
      </c>
      <c r="B19" s="114">
        <f>2.58939+150.0149+3.268+28.30396+0.96788</f>
        <v>185.14413000000002</v>
      </c>
      <c r="C19" s="73" t="s">
        <v>115</v>
      </c>
      <c r="D19" s="73"/>
      <c r="E19" s="73" t="s">
        <v>100</v>
      </c>
      <c r="F19" s="85">
        <f>(39840.05+10083.24+1014148.71+487.45+40959.25+13673.44)/1000</f>
        <v>1119.1921399999999</v>
      </c>
      <c r="H19" s="86"/>
      <c r="L19" s="87"/>
      <c r="M19" s="71"/>
      <c r="N19" s="71"/>
      <c r="O19" s="71"/>
      <c r="P19" s="71"/>
      <c r="Q19" s="71"/>
      <c r="R19" s="75"/>
      <c r="S19" s="75"/>
      <c r="T19" s="75"/>
    </row>
    <row r="20" spans="1:20" ht="78" customHeight="1">
      <c r="A20" s="65" t="s">
        <v>127</v>
      </c>
      <c r="B20" s="114">
        <v>6.56463</v>
      </c>
      <c r="C20" s="73">
        <v>26</v>
      </c>
      <c r="D20" s="66" t="s">
        <v>116</v>
      </c>
      <c r="L20" s="75"/>
      <c r="M20" s="71"/>
      <c r="N20" s="71"/>
      <c r="O20" s="71"/>
      <c r="P20" s="71"/>
      <c r="Q20" s="71"/>
      <c r="R20" s="75"/>
      <c r="S20" s="75"/>
      <c r="T20" s="75"/>
    </row>
    <row r="21" spans="1:21" ht="66.75" customHeight="1">
      <c r="A21" s="65" t="s">
        <v>128</v>
      </c>
      <c r="B21" s="114">
        <v>0</v>
      </c>
      <c r="F21" s="66">
        <f>17559.8</f>
        <v>17559.8</v>
      </c>
      <c r="G21" s="72">
        <f>B20+B13+B15</f>
        <v>387.98521</v>
      </c>
      <c r="H21" s="72">
        <f>F21-G21</f>
        <v>17171.81479</v>
      </c>
      <c r="I21" s="66" t="s">
        <v>101</v>
      </c>
      <c r="L21" s="88"/>
      <c r="M21" s="89"/>
      <c r="N21" s="89"/>
      <c r="O21" s="89"/>
      <c r="P21" s="89"/>
      <c r="Q21" s="89"/>
      <c r="R21" s="88"/>
      <c r="S21" s="81"/>
      <c r="T21" s="81"/>
      <c r="U21" s="89"/>
    </row>
    <row r="22" spans="1:20" ht="47.25">
      <c r="A22" s="65" t="s">
        <v>129</v>
      </c>
      <c r="B22" s="114">
        <f>D22</f>
        <v>0</v>
      </c>
      <c r="C22" s="66" t="s">
        <v>118</v>
      </c>
      <c r="D22" s="72">
        <f>0/1000</f>
        <v>0</v>
      </c>
      <c r="L22" s="87"/>
      <c r="R22" s="75"/>
      <c r="S22" s="75"/>
      <c r="T22" s="75"/>
    </row>
    <row r="23" spans="1:20" ht="31.5" customHeight="1">
      <c r="A23" s="65" t="s">
        <v>130</v>
      </c>
      <c r="B23" s="115">
        <f>B5-B6</f>
        <v>-897.2321200000001</v>
      </c>
      <c r="C23" s="72">
        <f>B24-B6</f>
        <v>-5470.92592</v>
      </c>
      <c r="D23" s="90">
        <f>B5-B6</f>
        <v>-897.2321200000001</v>
      </c>
      <c r="E23" s="73">
        <f>3167</f>
        <v>3167</v>
      </c>
      <c r="L23" s="75"/>
      <c r="R23" s="75"/>
      <c r="S23" s="75"/>
      <c r="T23" s="75"/>
    </row>
    <row r="24" spans="1:20" ht="31.5" customHeight="1">
      <c r="A24" s="65" t="s">
        <v>148</v>
      </c>
      <c r="B24" s="183">
        <v>-1502</v>
      </c>
      <c r="C24" s="72"/>
      <c r="D24" s="90"/>
      <c r="E24" s="73"/>
      <c r="L24" s="75"/>
      <c r="R24" s="75"/>
      <c r="S24" s="75"/>
      <c r="T24" s="75"/>
    </row>
    <row r="25" spans="1:20" ht="63">
      <c r="A25" s="65" t="s">
        <v>149</v>
      </c>
      <c r="B25" s="184"/>
      <c r="C25" s="66" t="s">
        <v>102</v>
      </c>
      <c r="D25" s="90">
        <f>B24-B5</f>
        <v>-4573.6938</v>
      </c>
      <c r="E25" s="90">
        <f>D25+D23</f>
        <v>-5470.92592</v>
      </c>
      <c r="F25" s="66">
        <v>420</v>
      </c>
      <c r="L25" s="91"/>
      <c r="R25" s="92"/>
      <c r="S25" s="91"/>
      <c r="T25" s="91"/>
    </row>
    <row r="26" spans="1:21" ht="31.5" customHeight="1">
      <c r="A26" s="65" t="s">
        <v>150</v>
      </c>
      <c r="B26" s="112">
        <v>11.06</v>
      </c>
      <c r="L26" s="93"/>
      <c r="R26" s="98"/>
      <c r="S26" s="82"/>
      <c r="T26" s="82"/>
      <c r="U26" s="94"/>
    </row>
    <row r="27" spans="1:21" ht="42.75" customHeight="1">
      <c r="A27" s="65" t="s">
        <v>151</v>
      </c>
      <c r="B27" s="116">
        <v>0</v>
      </c>
      <c r="L27" s="93"/>
      <c r="R27" s="81"/>
      <c r="S27" s="81"/>
      <c r="T27" s="81"/>
      <c r="U27" s="94"/>
    </row>
    <row r="28" spans="1:26" ht="36" customHeight="1">
      <c r="A28" s="65" t="s">
        <v>152</v>
      </c>
      <c r="B28" s="112">
        <v>11.06</v>
      </c>
      <c r="L28" s="93"/>
      <c r="R28" s="82"/>
      <c r="S28" s="82"/>
      <c r="T28" s="82"/>
      <c r="U28" s="94"/>
      <c r="Z28" s="95"/>
    </row>
    <row r="29" spans="1:22" ht="31.5">
      <c r="A29" s="65" t="s">
        <v>153</v>
      </c>
      <c r="B29" s="112">
        <v>11</v>
      </c>
      <c r="D29" s="66">
        <f>70822+16490</f>
        <v>87312</v>
      </c>
      <c r="E29" s="66">
        <f>35000</f>
        <v>35000</v>
      </c>
      <c r="L29" s="96"/>
      <c r="R29" s="84"/>
      <c r="S29" s="84"/>
      <c r="T29" s="84"/>
      <c r="V29" s="97"/>
    </row>
    <row r="30" ht="15.75">
      <c r="L30" s="84"/>
    </row>
    <row r="31" ht="15.75">
      <c r="E31" s="66">
        <v>17000</v>
      </c>
    </row>
    <row r="32" ht="15.75">
      <c r="E32" s="66">
        <f>D29+E29+E31</f>
        <v>139312</v>
      </c>
    </row>
    <row r="33" ht="15.75">
      <c r="E33" s="66">
        <f>136000+18000</f>
        <v>154000</v>
      </c>
    </row>
    <row r="34" ht="15.75">
      <c r="E34" s="66">
        <f>E33-E32</f>
        <v>14688</v>
      </c>
    </row>
  </sheetData>
  <sheetProtection/>
  <mergeCells count="3">
    <mergeCell ref="A2:B2"/>
    <mergeCell ref="A3:B3"/>
    <mergeCell ref="A4:B4"/>
  </mergeCells>
  <printOptions/>
  <pageMargins left="0.8661417322834646" right="0.5905511811023623" top="0.5905511811023623" bottom="0.3937007874015748" header="0.1968503937007874" footer="0.1968503937007874"/>
  <pageSetup fitToHeight="1" fitToWidth="1" horizontalDpi="600" verticalDpi="600" orientation="portrait" paperSize="9" scale="73" r:id="rId3"/>
  <headerFooter alignWithMargins="0">
    <oddHeader>&amp;CСтраница &amp;P&amp;R&amp;Z&amp;F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2:B24"/>
  <sheetViews>
    <sheetView zoomScaleSheetLayoutView="100" zoomScalePageLayoutView="0" workbookViewId="0" topLeftCell="A4">
      <selection activeCell="F15" sqref="F15"/>
    </sheetView>
  </sheetViews>
  <sheetFormatPr defaultColWidth="9.00390625" defaultRowHeight="12.75"/>
  <cols>
    <col min="1" max="1" width="48.25390625" style="47" customWidth="1"/>
    <col min="2" max="2" width="39.875" style="102" customWidth="1"/>
    <col min="3" max="3" width="11.75390625" style="47" customWidth="1"/>
    <col min="4" max="16384" width="9.125" style="47" customWidth="1"/>
  </cols>
  <sheetData>
    <row r="1" ht="3" customHeight="1"/>
    <row r="2" spans="1:2" s="51" customFormat="1" ht="16.5" customHeight="1">
      <c r="A2" s="125" t="s">
        <v>0</v>
      </c>
      <c r="B2" s="125"/>
    </row>
    <row r="3" spans="1:2" s="51" customFormat="1" ht="16.5">
      <c r="A3" s="125" t="s">
        <v>1</v>
      </c>
      <c r="B3" s="125"/>
    </row>
    <row r="4" spans="1:2" s="52" customFormat="1" ht="16.5" customHeight="1">
      <c r="A4" s="125" t="s">
        <v>2</v>
      </c>
      <c r="B4" s="125"/>
    </row>
    <row r="5" spans="1:2" ht="16.5">
      <c r="A5" s="126" t="s">
        <v>176</v>
      </c>
      <c r="B5" s="126"/>
    </row>
    <row r="6" spans="1:2" ht="47.25">
      <c r="A6" s="50" t="s">
        <v>131</v>
      </c>
      <c r="B6" s="54">
        <v>0</v>
      </c>
    </row>
    <row r="7" spans="1:2" ht="47.25">
      <c r="A7" s="50" t="s">
        <v>132</v>
      </c>
      <c r="B7" s="53">
        <f>B8+B9+B10+B11+B12+B13+B14</f>
        <v>30</v>
      </c>
    </row>
    <row r="8" spans="1:2" ht="15.75">
      <c r="A8" s="50" t="s">
        <v>3</v>
      </c>
      <c r="B8" s="53">
        <v>3</v>
      </c>
    </row>
    <row r="9" spans="1:2" ht="15.75">
      <c r="A9" s="50" t="s">
        <v>4</v>
      </c>
      <c r="B9" s="53">
        <v>3</v>
      </c>
    </row>
    <row r="10" spans="1:2" ht="15.75">
      <c r="A10" s="50" t="s">
        <v>5</v>
      </c>
      <c r="B10" s="53">
        <v>3</v>
      </c>
    </row>
    <row r="11" spans="1:2" ht="15.75">
      <c r="A11" s="50" t="s">
        <v>6</v>
      </c>
      <c r="B11" s="53">
        <v>3</v>
      </c>
    </row>
    <row r="12" spans="1:2" ht="15.75">
      <c r="A12" s="50" t="s">
        <v>7</v>
      </c>
      <c r="B12" s="53">
        <v>3</v>
      </c>
    </row>
    <row r="13" spans="1:2" ht="15.75">
      <c r="A13" s="50" t="s">
        <v>8</v>
      </c>
      <c r="B13" s="53">
        <v>3</v>
      </c>
    </row>
    <row r="14" spans="1:2" ht="15.75">
      <c r="A14" s="50" t="s">
        <v>9</v>
      </c>
      <c r="B14" s="53">
        <v>12</v>
      </c>
    </row>
    <row r="15" spans="1:2" ht="94.5">
      <c r="A15" s="50" t="s">
        <v>133</v>
      </c>
      <c r="B15" s="53">
        <f>B16+B17+B18+B19+B20+B21+B22</f>
        <v>0</v>
      </c>
    </row>
    <row r="16" spans="1:2" ht="15.75">
      <c r="A16" s="50" t="s">
        <v>3</v>
      </c>
      <c r="B16" s="53">
        <v>0</v>
      </c>
    </row>
    <row r="17" spans="1:2" ht="15.75">
      <c r="A17" s="50" t="s">
        <v>4</v>
      </c>
      <c r="B17" s="53">
        <v>0</v>
      </c>
    </row>
    <row r="18" spans="1:2" ht="15.75">
      <c r="A18" s="50" t="s">
        <v>5</v>
      </c>
      <c r="B18" s="53">
        <v>0</v>
      </c>
    </row>
    <row r="19" spans="1:2" ht="15.75">
      <c r="A19" s="50" t="s">
        <v>6</v>
      </c>
      <c r="B19" s="53">
        <v>0</v>
      </c>
    </row>
    <row r="20" spans="1:2" ht="15.75">
      <c r="A20" s="50" t="s">
        <v>7</v>
      </c>
      <c r="B20" s="53">
        <v>0</v>
      </c>
    </row>
    <row r="21" spans="1:2" ht="15.75">
      <c r="A21" s="50" t="s">
        <v>8</v>
      </c>
      <c r="B21" s="53">
        <v>0</v>
      </c>
    </row>
    <row r="22" spans="1:2" ht="15.75">
      <c r="A22" s="50" t="s">
        <v>9</v>
      </c>
      <c r="B22" s="53">
        <v>0</v>
      </c>
    </row>
    <row r="23" spans="1:2" ht="47.25">
      <c r="A23" s="50" t="s">
        <v>134</v>
      </c>
      <c r="B23" s="53" t="s">
        <v>146</v>
      </c>
    </row>
    <row r="24" spans="1:2" ht="31.5">
      <c r="A24" s="50" t="s">
        <v>135</v>
      </c>
      <c r="B24" s="53" t="s">
        <v>117</v>
      </c>
    </row>
  </sheetData>
  <sheetProtection/>
  <mergeCells count="4">
    <mergeCell ref="A2:B2"/>
    <mergeCell ref="A4:B4"/>
    <mergeCell ref="A3:B3"/>
    <mergeCell ref="A5:B5"/>
  </mergeCells>
  <printOptions/>
  <pageMargins left="0.8661417322834646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S34"/>
  <sheetViews>
    <sheetView zoomScaleSheetLayoutView="100" zoomScalePageLayoutView="0" workbookViewId="0" topLeftCell="A7">
      <selection activeCell="EH23" sqref="EH23"/>
    </sheetView>
  </sheetViews>
  <sheetFormatPr defaultColWidth="0.875" defaultRowHeight="12.75"/>
  <cols>
    <col min="1" max="16384" width="0.875" style="14" customWidth="1"/>
  </cols>
  <sheetData>
    <row r="1" spans="2:97" s="15" customFormat="1" ht="16.5">
      <c r="B1" s="140" t="s">
        <v>16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140"/>
      <c r="BQ1" s="140"/>
      <c r="BR1" s="140"/>
      <c r="BS1" s="140"/>
      <c r="BT1" s="140"/>
      <c r="BU1" s="140"/>
      <c r="BV1" s="140"/>
      <c r="BW1" s="140"/>
      <c r="BX1" s="140"/>
      <c r="BY1" s="140"/>
      <c r="BZ1" s="140"/>
      <c r="CA1" s="140"/>
      <c r="CB1" s="140"/>
      <c r="CC1" s="140"/>
      <c r="CD1" s="140"/>
      <c r="CE1" s="140"/>
      <c r="CF1" s="140"/>
      <c r="CG1" s="140"/>
      <c r="CH1" s="140"/>
      <c r="CI1" s="140"/>
      <c r="CJ1" s="140"/>
      <c r="CK1" s="140"/>
      <c r="CL1" s="140"/>
      <c r="CM1" s="140"/>
      <c r="CN1" s="140"/>
      <c r="CO1" s="140"/>
      <c r="CP1" s="140"/>
      <c r="CQ1" s="140"/>
      <c r="CR1" s="140"/>
      <c r="CS1" s="10"/>
    </row>
    <row r="2" spans="2:97" s="15" customFormat="1" ht="16.5">
      <c r="B2" s="140" t="s">
        <v>17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V2" s="140"/>
      <c r="BW2" s="140"/>
      <c r="BX2" s="140"/>
      <c r="BY2" s="140"/>
      <c r="BZ2" s="140"/>
      <c r="CA2" s="140"/>
      <c r="CB2" s="140"/>
      <c r="CC2" s="140"/>
      <c r="CD2" s="140"/>
      <c r="CE2" s="140"/>
      <c r="CF2" s="140"/>
      <c r="CG2" s="140"/>
      <c r="CH2" s="140"/>
      <c r="CI2" s="140"/>
      <c r="CJ2" s="140"/>
      <c r="CK2" s="140"/>
      <c r="CL2" s="140"/>
      <c r="CM2" s="140"/>
      <c r="CN2" s="140"/>
      <c r="CO2" s="140"/>
      <c r="CP2" s="140"/>
      <c r="CQ2" s="140"/>
      <c r="CR2" s="140"/>
      <c r="CS2" s="10"/>
    </row>
    <row r="3" spans="1:97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</row>
    <row r="4" spans="1:97" ht="15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</row>
    <row r="5" spans="1:97" ht="15.75">
      <c r="A5" s="128" t="s">
        <v>18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30"/>
      <c r="BF5" s="131" t="s">
        <v>136</v>
      </c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2"/>
      <c r="CO5" s="132"/>
      <c r="CP5" s="132"/>
      <c r="CQ5" s="132"/>
      <c r="CR5" s="132"/>
      <c r="CS5" s="133"/>
    </row>
    <row r="6" spans="1:97" ht="15.75" customHeight="1">
      <c r="A6" s="128" t="s">
        <v>19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30"/>
      <c r="BF6" s="134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6"/>
    </row>
    <row r="7" spans="1:97" ht="15.75">
      <c r="A7" s="128" t="s">
        <v>20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30"/>
      <c r="BF7" s="134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6"/>
    </row>
    <row r="8" spans="1:97" ht="54" customHeight="1">
      <c r="A8" s="128" t="s">
        <v>21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30"/>
      <c r="BF8" s="134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5"/>
      <c r="CJ8" s="135"/>
      <c r="CK8" s="135"/>
      <c r="CL8" s="135"/>
      <c r="CM8" s="135"/>
      <c r="CN8" s="135"/>
      <c r="CO8" s="135"/>
      <c r="CP8" s="135"/>
      <c r="CQ8" s="135"/>
      <c r="CR8" s="135"/>
      <c r="CS8" s="136"/>
    </row>
    <row r="9" spans="1:97" ht="31.5" customHeight="1">
      <c r="A9" s="128" t="s">
        <v>22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30"/>
      <c r="BF9" s="134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6"/>
    </row>
    <row r="10" spans="1:97" ht="31.5" customHeight="1">
      <c r="A10" s="128" t="s">
        <v>23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30"/>
      <c r="BF10" s="137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  <c r="BX10" s="138"/>
      <c r="BY10" s="138"/>
      <c r="BZ10" s="138"/>
      <c r="CA10" s="138"/>
      <c r="CB10" s="138"/>
      <c r="CC10" s="138"/>
      <c r="CD10" s="138"/>
      <c r="CE10" s="138"/>
      <c r="CF10" s="138"/>
      <c r="CG10" s="138"/>
      <c r="CH10" s="138"/>
      <c r="CI10" s="138"/>
      <c r="CJ10" s="138"/>
      <c r="CK10" s="138"/>
      <c r="CL10" s="138"/>
      <c r="CM10" s="138"/>
      <c r="CN10" s="138"/>
      <c r="CO10" s="138"/>
      <c r="CP10" s="138"/>
      <c r="CQ10" s="138"/>
      <c r="CR10" s="138"/>
      <c r="CS10" s="139"/>
    </row>
    <row r="12" spans="1:97" s="16" customFormat="1" ht="16.5">
      <c r="A12" s="127" t="s">
        <v>24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</row>
    <row r="13" spans="1:97" s="16" customFormat="1" ht="16.5">
      <c r="A13" s="127" t="s">
        <v>25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</row>
    <row r="14" spans="45:76" ht="15.75"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</row>
    <row r="15" spans="1:97" ht="31.5" customHeight="1">
      <c r="A15" s="150" t="s">
        <v>26</v>
      </c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2"/>
      <c r="AR15" s="159" t="s">
        <v>27</v>
      </c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1"/>
      <c r="BV15" s="159" t="s">
        <v>28</v>
      </c>
      <c r="BW15" s="160"/>
      <c r="BX15" s="160"/>
      <c r="BY15" s="160"/>
      <c r="BZ15" s="160"/>
      <c r="CA15" s="160"/>
      <c r="CB15" s="160"/>
      <c r="CC15" s="160"/>
      <c r="CD15" s="160"/>
      <c r="CE15" s="160"/>
      <c r="CF15" s="160"/>
      <c r="CG15" s="160"/>
      <c r="CH15" s="160"/>
      <c r="CI15" s="160"/>
      <c r="CJ15" s="160"/>
      <c r="CK15" s="160"/>
      <c r="CL15" s="160"/>
      <c r="CM15" s="160"/>
      <c r="CN15" s="160"/>
      <c r="CO15" s="160"/>
      <c r="CP15" s="160"/>
      <c r="CQ15" s="160"/>
      <c r="CR15" s="160"/>
      <c r="CS15" s="161"/>
    </row>
    <row r="16" spans="1:97" ht="15.75">
      <c r="A16" s="153"/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5"/>
      <c r="AR16" s="18"/>
      <c r="AV16" s="14" t="s">
        <v>29</v>
      </c>
      <c r="AZ16" s="168"/>
      <c r="BA16" s="168"/>
      <c r="BB16" s="168"/>
      <c r="BC16" s="168"/>
      <c r="BD16" s="168"/>
      <c r="BE16" s="168"/>
      <c r="BF16" s="168"/>
      <c r="BG16" s="168"/>
      <c r="BH16" s="168"/>
      <c r="BI16" s="168"/>
      <c r="BJ16" s="168"/>
      <c r="BK16" s="168"/>
      <c r="BL16" s="14" t="s">
        <v>30</v>
      </c>
      <c r="BU16" s="19"/>
      <c r="BV16" s="162"/>
      <c r="BW16" s="163"/>
      <c r="BX16" s="163"/>
      <c r="BY16" s="163"/>
      <c r="BZ16" s="163"/>
      <c r="CA16" s="163"/>
      <c r="CB16" s="163"/>
      <c r="CC16" s="163"/>
      <c r="CD16" s="163"/>
      <c r="CE16" s="163"/>
      <c r="CF16" s="163"/>
      <c r="CG16" s="163"/>
      <c r="CH16" s="163"/>
      <c r="CI16" s="163"/>
      <c r="CJ16" s="163"/>
      <c r="CK16" s="163"/>
      <c r="CL16" s="163"/>
      <c r="CM16" s="163"/>
      <c r="CN16" s="163"/>
      <c r="CO16" s="163"/>
      <c r="CP16" s="163"/>
      <c r="CQ16" s="163"/>
      <c r="CR16" s="163"/>
      <c r="CS16" s="164"/>
    </row>
    <row r="17" spans="1:97" ht="15.75">
      <c r="A17" s="156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8"/>
      <c r="AR17" s="141" t="s">
        <v>31</v>
      </c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142"/>
      <c r="BQ17" s="142"/>
      <c r="BR17" s="142"/>
      <c r="BS17" s="142"/>
      <c r="BT17" s="142"/>
      <c r="BU17" s="143"/>
      <c r="BV17" s="165"/>
      <c r="BW17" s="166"/>
      <c r="BX17" s="166"/>
      <c r="BY17" s="166"/>
      <c r="BZ17" s="166"/>
      <c r="CA17" s="166"/>
      <c r="CB17" s="166"/>
      <c r="CC17" s="166"/>
      <c r="CD17" s="166"/>
      <c r="CE17" s="166"/>
      <c r="CF17" s="166"/>
      <c r="CG17" s="166"/>
      <c r="CH17" s="166"/>
      <c r="CI17" s="166"/>
      <c r="CJ17" s="166"/>
      <c r="CK17" s="166"/>
      <c r="CL17" s="166"/>
      <c r="CM17" s="166"/>
      <c r="CN17" s="166"/>
      <c r="CO17" s="166"/>
      <c r="CP17" s="166"/>
      <c r="CQ17" s="166"/>
      <c r="CR17" s="166"/>
      <c r="CS17" s="167"/>
    </row>
    <row r="18" spans="1:97" ht="46.5" customHeight="1">
      <c r="A18" s="144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6"/>
      <c r="AR18" s="147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49"/>
      <c r="BV18" s="144"/>
      <c r="BW18" s="145"/>
      <c r="BX18" s="145"/>
      <c r="BY18" s="145"/>
      <c r="BZ18" s="145"/>
      <c r="CA18" s="145"/>
      <c r="CB18" s="145"/>
      <c r="CC18" s="145"/>
      <c r="CD18" s="145"/>
      <c r="CE18" s="145"/>
      <c r="CF18" s="145"/>
      <c r="CG18" s="145"/>
      <c r="CH18" s="145"/>
      <c r="CI18" s="145"/>
      <c r="CJ18" s="145"/>
      <c r="CK18" s="145"/>
      <c r="CL18" s="145"/>
      <c r="CM18" s="145"/>
      <c r="CN18" s="145"/>
      <c r="CO18" s="145"/>
      <c r="CP18" s="145"/>
      <c r="CQ18" s="145"/>
      <c r="CR18" s="145"/>
      <c r="CS18" s="146"/>
    </row>
    <row r="19" spans="45:76" ht="15.75"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</row>
    <row r="20" spans="1:97" s="16" customFormat="1" ht="16.5">
      <c r="A20" s="127" t="s">
        <v>32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</row>
    <row r="21" spans="1:97" s="16" customFormat="1" ht="16.5">
      <c r="A21" s="127" t="s">
        <v>33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</row>
    <row r="23" spans="1:97" ht="80.25" customHeight="1">
      <c r="A23" s="169" t="s">
        <v>34</v>
      </c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 t="s">
        <v>35</v>
      </c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69"/>
      <c r="AT23" s="169"/>
      <c r="AU23" s="169"/>
      <c r="AV23" s="169"/>
      <c r="AW23" s="169" t="s">
        <v>36</v>
      </c>
      <c r="AX23" s="169"/>
      <c r="AY23" s="169"/>
      <c r="AZ23" s="169"/>
      <c r="BA23" s="169"/>
      <c r="BB23" s="169"/>
      <c r="BC23" s="169"/>
      <c r="BD23" s="169"/>
      <c r="BE23" s="169"/>
      <c r="BF23" s="169"/>
      <c r="BG23" s="169"/>
      <c r="BH23" s="169"/>
      <c r="BI23" s="169"/>
      <c r="BJ23" s="169"/>
      <c r="BK23" s="169"/>
      <c r="BL23" s="169"/>
      <c r="BM23" s="169"/>
      <c r="BN23" s="169"/>
      <c r="BO23" s="169"/>
      <c r="BP23" s="169"/>
      <c r="BQ23" s="169"/>
      <c r="BR23" s="169"/>
      <c r="BS23" s="169"/>
      <c r="BT23" s="169"/>
      <c r="BU23" s="169"/>
      <c r="BV23" s="169"/>
      <c r="BW23" s="169" t="s">
        <v>37</v>
      </c>
      <c r="BX23" s="169"/>
      <c r="BY23" s="169"/>
      <c r="BZ23" s="169"/>
      <c r="CA23" s="169"/>
      <c r="CB23" s="169"/>
      <c r="CC23" s="169"/>
      <c r="CD23" s="169"/>
      <c r="CE23" s="169"/>
      <c r="CF23" s="169"/>
      <c r="CG23" s="169"/>
      <c r="CH23" s="169"/>
      <c r="CI23" s="169"/>
      <c r="CJ23" s="169"/>
      <c r="CK23" s="169"/>
      <c r="CL23" s="169"/>
      <c r="CM23" s="169"/>
      <c r="CN23" s="169"/>
      <c r="CO23" s="169"/>
      <c r="CP23" s="169"/>
      <c r="CQ23" s="169"/>
      <c r="CR23" s="169"/>
      <c r="CS23" s="169"/>
    </row>
    <row r="24" spans="1:97" ht="44.25" customHeight="1">
      <c r="A24" s="170"/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  <c r="AL24" s="170"/>
      <c r="AM24" s="170"/>
      <c r="AN24" s="170"/>
      <c r="AO24" s="170"/>
      <c r="AP24" s="170"/>
      <c r="AQ24" s="170"/>
      <c r="AR24" s="170"/>
      <c r="AS24" s="170"/>
      <c r="AT24" s="170"/>
      <c r="AU24" s="170"/>
      <c r="AV24" s="170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</row>
    <row r="26" spans="1:97" s="16" customFormat="1" ht="16.5">
      <c r="A26" s="127" t="s">
        <v>38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7"/>
      <c r="CL26" s="127"/>
      <c r="CM26" s="127"/>
      <c r="CN26" s="127"/>
      <c r="CO26" s="127"/>
      <c r="CP26" s="127"/>
      <c r="CQ26" s="127"/>
      <c r="CR26" s="127"/>
      <c r="CS26" s="127"/>
    </row>
    <row r="28" spans="1:97" ht="96" customHeight="1">
      <c r="A28" s="169" t="s">
        <v>39</v>
      </c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 t="s">
        <v>40</v>
      </c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 t="s">
        <v>41</v>
      </c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  <c r="BK28" s="169"/>
      <c r="BL28" s="169"/>
      <c r="BM28" s="169"/>
      <c r="BN28" s="169"/>
      <c r="BO28" s="169"/>
      <c r="BP28" s="169"/>
      <c r="BQ28" s="169"/>
      <c r="BR28" s="169"/>
      <c r="BS28" s="169"/>
      <c r="BT28" s="169"/>
      <c r="BU28" s="169"/>
      <c r="BV28" s="169"/>
      <c r="BW28" s="169" t="s">
        <v>42</v>
      </c>
      <c r="BX28" s="169"/>
      <c r="BY28" s="169"/>
      <c r="BZ28" s="169"/>
      <c r="CA28" s="169"/>
      <c r="CB28" s="169"/>
      <c r="CC28" s="169"/>
      <c r="CD28" s="169"/>
      <c r="CE28" s="169"/>
      <c r="CF28" s="169"/>
      <c r="CG28" s="169"/>
      <c r="CH28" s="169"/>
      <c r="CI28" s="169"/>
      <c r="CJ28" s="169"/>
      <c r="CK28" s="169"/>
      <c r="CL28" s="169"/>
      <c r="CM28" s="169"/>
      <c r="CN28" s="169"/>
      <c r="CO28" s="169"/>
      <c r="CP28" s="169"/>
      <c r="CQ28" s="169"/>
      <c r="CR28" s="169"/>
      <c r="CS28" s="169"/>
    </row>
    <row r="29" spans="1:97" ht="61.5" customHeight="1">
      <c r="A29" s="172"/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4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  <c r="AN29" s="175"/>
      <c r="AO29" s="175"/>
      <c r="AP29" s="175"/>
      <c r="AQ29" s="175"/>
      <c r="AR29" s="175"/>
      <c r="AS29" s="175"/>
      <c r="AT29" s="175"/>
      <c r="AU29" s="175"/>
      <c r="AV29" s="175"/>
      <c r="AW29" s="171"/>
      <c r="AX29" s="171"/>
      <c r="AY29" s="171"/>
      <c r="AZ29" s="171"/>
      <c r="BA29" s="171"/>
      <c r="BB29" s="171"/>
      <c r="BC29" s="171"/>
      <c r="BD29" s="171"/>
      <c r="BE29" s="171"/>
      <c r="BF29" s="171"/>
      <c r="BG29" s="171"/>
      <c r="BH29" s="171"/>
      <c r="BI29" s="171"/>
      <c r="BJ29" s="171"/>
      <c r="BK29" s="171"/>
      <c r="BL29" s="171"/>
      <c r="BM29" s="171"/>
      <c r="BN29" s="171"/>
      <c r="BO29" s="171"/>
      <c r="BP29" s="171"/>
      <c r="BQ29" s="171"/>
      <c r="BR29" s="171"/>
      <c r="BS29" s="171"/>
      <c r="BT29" s="171"/>
      <c r="BU29" s="171"/>
      <c r="BV29" s="171"/>
      <c r="BW29" s="144"/>
      <c r="BX29" s="145"/>
      <c r="BY29" s="145"/>
      <c r="BZ29" s="145"/>
      <c r="CA29" s="145"/>
      <c r="CB29" s="145"/>
      <c r="CC29" s="145"/>
      <c r="CD29" s="145"/>
      <c r="CE29" s="145"/>
      <c r="CF29" s="145"/>
      <c r="CG29" s="145"/>
      <c r="CH29" s="145"/>
      <c r="CI29" s="145"/>
      <c r="CJ29" s="145"/>
      <c r="CK29" s="145"/>
      <c r="CL29" s="145"/>
      <c r="CM29" s="145"/>
      <c r="CN29" s="145"/>
      <c r="CO29" s="145"/>
      <c r="CP29" s="145"/>
      <c r="CQ29" s="145"/>
      <c r="CR29" s="145"/>
      <c r="CS29" s="146"/>
    </row>
    <row r="31" spans="1:97" s="16" customFormat="1" ht="16.5">
      <c r="A31" s="127" t="s">
        <v>43</v>
      </c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7"/>
      <c r="CL31" s="127"/>
      <c r="CM31" s="127"/>
      <c r="CN31" s="127"/>
      <c r="CO31" s="127"/>
      <c r="CP31" s="127"/>
      <c r="CQ31" s="127"/>
      <c r="CR31" s="127"/>
      <c r="CS31" s="127"/>
    </row>
    <row r="33" spans="1:97" ht="15.75">
      <c r="A33" s="171" t="s">
        <v>44</v>
      </c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47" t="s">
        <v>45</v>
      </c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  <c r="BI33" s="148"/>
      <c r="BJ33" s="148"/>
      <c r="BK33" s="148"/>
      <c r="BL33" s="148"/>
      <c r="BM33" s="148"/>
      <c r="BN33" s="148"/>
      <c r="BO33" s="148"/>
      <c r="BP33" s="148"/>
      <c r="BQ33" s="148"/>
      <c r="BR33" s="148"/>
      <c r="BS33" s="148"/>
      <c r="BT33" s="148"/>
      <c r="BU33" s="148"/>
      <c r="BV33" s="148"/>
      <c r="BW33" s="148"/>
      <c r="BX33" s="148"/>
      <c r="BY33" s="148"/>
      <c r="BZ33" s="148"/>
      <c r="CA33" s="148"/>
      <c r="CB33" s="148"/>
      <c r="CC33" s="148"/>
      <c r="CD33" s="148"/>
      <c r="CE33" s="148"/>
      <c r="CF33" s="148"/>
      <c r="CG33" s="148"/>
      <c r="CH33" s="148"/>
      <c r="CI33" s="148"/>
      <c r="CJ33" s="148"/>
      <c r="CK33" s="148"/>
      <c r="CL33" s="148"/>
      <c r="CM33" s="148"/>
      <c r="CN33" s="148"/>
      <c r="CO33" s="148"/>
      <c r="CP33" s="148"/>
      <c r="CQ33" s="148"/>
      <c r="CR33" s="148"/>
      <c r="CS33" s="149"/>
    </row>
    <row r="34" spans="1:97" ht="15.75">
      <c r="A34" s="176"/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44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  <c r="BY34" s="145"/>
      <c r="BZ34" s="145"/>
      <c r="CA34" s="145"/>
      <c r="CB34" s="145"/>
      <c r="CC34" s="145"/>
      <c r="CD34" s="145"/>
      <c r="CE34" s="145"/>
      <c r="CF34" s="145"/>
      <c r="CG34" s="145"/>
      <c r="CH34" s="145"/>
      <c r="CI34" s="145"/>
      <c r="CJ34" s="145"/>
      <c r="CK34" s="145"/>
      <c r="CL34" s="145"/>
      <c r="CM34" s="145"/>
      <c r="CN34" s="145"/>
      <c r="CO34" s="145"/>
      <c r="CP34" s="145"/>
      <c r="CQ34" s="145"/>
      <c r="CR34" s="145"/>
      <c r="CS34" s="146"/>
    </row>
  </sheetData>
  <sheetProtection/>
  <mergeCells count="43">
    <mergeCell ref="A29:V29"/>
    <mergeCell ref="W29:AV29"/>
    <mergeCell ref="AW29:BV29"/>
    <mergeCell ref="BW29:CS29"/>
    <mergeCell ref="A33:AF33"/>
    <mergeCell ref="A34:AF34"/>
    <mergeCell ref="A31:CS31"/>
    <mergeCell ref="AG33:CS33"/>
    <mergeCell ref="AG34:CS34"/>
    <mergeCell ref="A26:CS26"/>
    <mergeCell ref="A28:V28"/>
    <mergeCell ref="W28:AV28"/>
    <mergeCell ref="AW28:BV28"/>
    <mergeCell ref="BW28:CS28"/>
    <mergeCell ref="A24:V24"/>
    <mergeCell ref="W24:AV24"/>
    <mergeCell ref="AW24:BV24"/>
    <mergeCell ref="BW24:CS24"/>
    <mergeCell ref="A20:CS20"/>
    <mergeCell ref="A21:CS21"/>
    <mergeCell ref="A23:V23"/>
    <mergeCell ref="W23:AV23"/>
    <mergeCell ref="AW23:BV23"/>
    <mergeCell ref="BW23:CS23"/>
    <mergeCell ref="B1:CR1"/>
    <mergeCell ref="B2:CR2"/>
    <mergeCell ref="AR17:BU17"/>
    <mergeCell ref="A18:AQ18"/>
    <mergeCell ref="AR18:BU18"/>
    <mergeCell ref="BV18:CS18"/>
    <mergeCell ref="A15:AQ17"/>
    <mergeCell ref="AR15:BU15"/>
    <mergeCell ref="BV15:CS17"/>
    <mergeCell ref="AZ16:BK16"/>
    <mergeCell ref="A12:CS12"/>
    <mergeCell ref="A13:CS13"/>
    <mergeCell ref="A9:BE9"/>
    <mergeCell ref="A10:BE10"/>
    <mergeCell ref="BF5:CS10"/>
    <mergeCell ref="A5:BE5"/>
    <mergeCell ref="A6:BE6"/>
    <mergeCell ref="A7:BE7"/>
    <mergeCell ref="A8:BE8"/>
  </mergeCells>
  <printOptions/>
  <pageMargins left="0.9448818897637796" right="0.62992125984251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2:C9"/>
  <sheetViews>
    <sheetView view="pageBreakPreview" zoomScaleSheetLayoutView="100" zoomScalePageLayoutView="0" workbookViewId="0" topLeftCell="A1">
      <selection activeCell="E13" sqref="E13"/>
    </sheetView>
  </sheetViews>
  <sheetFormatPr defaultColWidth="9.00390625" defaultRowHeight="12.75"/>
  <cols>
    <col min="1" max="1" width="48.25390625" style="9" customWidth="1"/>
    <col min="2" max="2" width="35.75390625" style="9" customWidth="1"/>
    <col min="3" max="3" width="2.25390625" style="9" customWidth="1"/>
    <col min="4" max="16384" width="9.125" style="9" customWidth="1"/>
  </cols>
  <sheetData>
    <row r="1" ht="3" customHeight="1"/>
    <row r="2" spans="1:3" s="10" customFormat="1" ht="16.5" customHeight="1">
      <c r="A2" s="177" t="s">
        <v>46</v>
      </c>
      <c r="B2" s="177"/>
      <c r="C2" s="177"/>
    </row>
    <row r="3" spans="1:3" s="10" customFormat="1" ht="16.5" customHeight="1">
      <c r="A3" s="177" t="s">
        <v>47</v>
      </c>
      <c r="B3" s="177"/>
      <c r="C3" s="177"/>
    </row>
    <row r="4" spans="1:3" s="11" customFormat="1" ht="16.5" customHeight="1">
      <c r="A4" s="177" t="s">
        <v>48</v>
      </c>
      <c r="B4" s="177"/>
      <c r="C4" s="177"/>
    </row>
    <row r="5" spans="1:2" ht="24" customHeight="1">
      <c r="A5" s="12"/>
      <c r="B5" s="12"/>
    </row>
    <row r="6" spans="1:2" ht="31.5">
      <c r="A6" s="13" t="s">
        <v>49</v>
      </c>
      <c r="B6" s="53">
        <v>0</v>
      </c>
    </row>
    <row r="7" spans="1:2" ht="52.5" customHeight="1">
      <c r="A7" s="13" t="s">
        <v>50</v>
      </c>
      <c r="B7" s="53">
        <v>0</v>
      </c>
    </row>
    <row r="8" spans="1:2" ht="78.75">
      <c r="A8" s="13" t="s">
        <v>51</v>
      </c>
      <c r="B8" s="53">
        <v>0</v>
      </c>
    </row>
    <row r="9" spans="1:2" ht="31.5">
      <c r="A9" s="13" t="s">
        <v>52</v>
      </c>
      <c r="B9" s="54" t="s">
        <v>158</v>
      </c>
    </row>
  </sheetData>
  <sheetProtection/>
  <mergeCells count="3">
    <mergeCell ref="A2:C2"/>
    <mergeCell ref="A3:C3"/>
    <mergeCell ref="A4:C4"/>
  </mergeCells>
  <printOptions/>
  <pageMargins left="0.8661417322834646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4:B6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64.875" style="2" customWidth="1"/>
    <col min="2" max="2" width="60.25390625" style="2" customWidth="1"/>
    <col min="3" max="16384" width="9.125" style="2" customWidth="1"/>
  </cols>
  <sheetData>
    <row r="4" spans="1:2" ht="57.75" customHeight="1">
      <c r="A4" s="177" t="s">
        <v>89</v>
      </c>
      <c r="B4" s="177"/>
    </row>
    <row r="5" spans="1:2" ht="17.25" thickBot="1">
      <c r="A5" s="38"/>
      <c r="B5" s="39"/>
    </row>
    <row r="6" spans="1:2" ht="128.25" thickBot="1">
      <c r="A6" s="55" t="s">
        <v>147</v>
      </c>
      <c r="B6" s="46" t="s">
        <v>141</v>
      </c>
    </row>
  </sheetData>
  <sheetProtection/>
  <mergeCells count="1">
    <mergeCell ref="A4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GrozdovaAV</cp:lastModifiedBy>
  <cp:lastPrinted>2021-01-19T04:32:50Z</cp:lastPrinted>
  <dcterms:created xsi:type="dcterms:W3CDTF">2012-05-12T07:32:36Z</dcterms:created>
  <dcterms:modified xsi:type="dcterms:W3CDTF">2021-01-29T11:34:22Z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