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05" yWindow="65521" windowWidth="13890" windowHeight="11640" activeTab="11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TABLE" localSheetId="4">'3.5.'!$A$6:$B$30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'3.12'!$A$1:$B$15</definedName>
    <definedName name="_xlnm.Print_Area" localSheetId="4">'3.5.'!$A$1:$B$30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<sst xmlns="http://schemas.openxmlformats.org/spreadsheetml/2006/main" count="188" uniqueCount="176">
  <si>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</si>
  <si>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</si>
  <si>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</si>
  <si>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</si>
  <si>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</si>
  <si>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</si>
  <si>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</si>
  <si>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</si>
  <si>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</si>
  <si>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</si>
  <si>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</si>
  <si>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</si>
  <si>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</si>
  <si>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</si>
  <si>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</si>
  <si>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</si>
  <si>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</si>
  <si>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</si>
  <si>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</si>
  <si>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</si>
  <si>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</si>
  <si>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</si>
  <si>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</si>
  <si>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</si>
  <si>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</si>
  <si>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</si>
  <si>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</si>
  <si>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</si>
  <si>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</si>
  <si>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</si>
  <si>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</si>
  <si>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</si>
  <si>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</si>
  <si>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</si>
  <si>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</si>
  <si>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</si>
  <si>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</si>
  <si>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</si>
  <si>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</si>
  <si>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</si>
  <si>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</si>
  <si>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</si>
  <si>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</si>
  <si>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</si>
  <si>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</si>
  <si>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</si>
  <si>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</si>
  <si>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</si>
  <si>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</si>
  <si>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</si>
  <si>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</si>
  <si>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</si>
  <si>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</si>
  <si>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</si>
  <si>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</si>
  <si>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</si>
  <si>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</si>
  <si>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</si>
  <si>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</si>
  <si>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</si>
  <si>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</si>
  <si>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</si>
  <si>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</si>
  <si>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</si>
  <si>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</si>
  <si>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</si>
  <si>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</si>
  <si>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</si>
  <si>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</si>
  <si>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</si>
  <si>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</si>
  <si>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</si>
  <si>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</si>
  <si>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</si>
  <si>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</si>
  <si>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</si>
  <si>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</si>
  <si>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</si>
  <si>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</si>
  <si>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</si>
  <si>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</si>
  <si>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</si>
  <si>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</si>
  <si>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</si>
  <si>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</si>
  <si>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</si>
  <si>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</si>
  <si>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</si>
  <si>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</si>
  <si>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</si>
  <si>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</si>
  <si>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</si>
  <si>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</si>
  <si>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</si>
  <si>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</si>
  <si>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</si>
  <si>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</si>
  <si>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</si>
  <si>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</si>
  <si>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плата за подключение не взимается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</si>
  <si>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</si>
  <si>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решение Думы города Когалыма ХМАО-Югры</t>
  </si>
  <si>
    <t>29.12.2010года</t>
  </si>
  <si>
    <t>2011-2020 года</t>
  </si>
  <si>
    <t>Расширение канализационных очистных сооружений города 1этап.                           Строительство зданий решеток и песколовок</t>
  </si>
  <si>
    <t>амортизация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</si>
  <si>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</si>
  <si>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</si>
  <si>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</si>
  <si>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</si>
  <si>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</si>
  <si>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</si>
  <si>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</si>
  <si>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</si>
  <si>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</si>
  <si>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</si>
  <si>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zakupki.gov.ru</t>
  </si>
  <si>
    <t>Региональная служба по тарифам ХМАО-Югры</t>
  </si>
  <si>
    <t>10 дней</t>
  </si>
  <si>
    <t>средневзвешенной стоимости 1 кВт·ч</t>
  </si>
  <si>
    <t>объем приобретаемой электрической энергии тыс кВт*час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</si>
  <si>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</si>
  <si>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</si>
  <si>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</si>
  <si>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</si>
  <si>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</si>
  <si>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</si>
  <si>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д)_расходы на оплату труда и отчисления на социальные нужды административно-управленческого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</si>
  <si>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</si>
  <si>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</si>
  <si>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</si>
  <si>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</si>
  <si>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</si>
  <si>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</si>
  <si>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</si>
  <si>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котороых  превышает20 процентов суммы расходов по указанной статье расходов)</t>
  </si>
  <si>
    <t>6)_Убытки от продажи товаров и усуг по регулируемому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</si>
  <si>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</si>
  <si>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</si>
  <si>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</si>
  <si>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</si>
  <si>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</si>
  <si>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</si>
  <si>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</si>
  <si>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</si>
  <si>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</si>
  <si>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регулрования)</t>
  </si>
  <si>
    <t>Сведения о необходимой валовой выручке на соответствующий период, в том числе, с разбивкой по годам</t>
  </si>
  <si>
    <t>Годовой объем принятой в сеть воды</t>
  </si>
  <si>
    <t xml:space="preserve">Размер недополученных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</si>
  <si>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тарифов в предыдущий период регулирования (при их наличии), определенный в соотвествии с Основами ценообразования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</si>
  <si>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</si>
  <si>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</si>
  <si>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 xml:space="preserve">Метод индексации на основе долгосрочных параметров регулирования тарифов </t>
  </si>
  <si>
    <t>Водоотведение, в том числе очистка сточных вод, обращение с осадком сточных вод</t>
  </si>
  <si>
    <t xml:space="preserve">Приказ РСТ от 06.12.2018г № 80-нп.                                </t>
  </si>
  <si>
    <t xml:space="preserve">с 01.01.2019г по 30.06.2019г                                                          с 01.07.2019г по 31.12.2019г                                                    </t>
  </si>
  <si>
    <t>37,77                                                                          38,52</t>
  </si>
  <si>
    <t>Официальный  интернет-портал правовой информации «www.pravo.gov.ru»  номер опубликования: 8601201812180002  от 18.12.2018г.</t>
  </si>
  <si>
    <t xml:space="preserve"> 3 года  (с 2020 по 2022гг)</t>
  </si>
  <si>
    <t>2019</t>
  </si>
  <si>
    <t>Расчетная величина (с НДС)</t>
  </si>
  <si>
    <t xml:space="preserve">           01.01.2020 по 30.06.2020 - 46,22руб/м3;         01.07.2020 по 31.12.2020г - 49,13руб/м3.    01.01.2021 по 30.06.2021 - 49,13руб/м3;         01.07.2021 по 31.12.2021г - 50,15руб/м3.   01.01.2022 по 30.06.2022 - 50,15руб/м3;         01.07.2022 по 31.12.2022г - 52,45руб/м3.</t>
  </si>
  <si>
    <t xml:space="preserve">Базовый уровень операционных расходов(тыс. руб) - 134529,4тыс. рублей; Нормативный уровень прибыли - 1,11%; </t>
  </si>
  <si>
    <t>2020г- 187531,51тыс.руб; 2021г - 195262,17тыс.руб 2022г - 201787,87тыс.руб.</t>
  </si>
  <si>
    <t>4720,1тыс.м3.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</si>
  <si>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68520@bk.ru</t>
  </si>
  <si>
    <r>
      <t>з)</t>
    </r>
    <r>
      <rPr>
        <b/>
        <sz val="12"/>
        <rFont val="Times New Roman"/>
        <family val="1"/>
      </rPr>
      <t>_общепроизводственные</t>
    </r>
    <r>
      <rPr>
        <sz val="12"/>
        <rFont val="Times New Roman"/>
        <family val="1"/>
      </rPr>
      <t xml:space="preserve"> 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</si>
  <si>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</si>
  <si>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t>http://vdk-kogalym.ru/download/2685/</t>
  </si>
  <si>
    <t>http://vdk-kogalym.ru/download/2306/</t>
  </si>
  <si>
    <t>http://vdk-kogalym.ru/download/2500/</t>
  </si>
  <si>
    <t>за 4 квартал 2019 года</t>
  </si>
  <si>
    <t>за 4 вартал 2019года</t>
  </si>
  <si>
    <t>4 квартал 2019год</t>
  </si>
  <si>
    <t>0 тыс м куб/сут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</si>
</sst>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0.0%"/>
    <numFmt numFmtId="190" formatCode="[$-F400]h:mm:ss\ AM/PM"/>
    <numFmt numFmtId="191" formatCode="0.000%"/>
  </numFmts>
  <fonts count="61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b/>
      <sz val="12"/>
      <color rgb="FF3333FF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16" xfId="0" applyFont="1" applyBorder="1" applyAlignment="1">
      <alignment horizontal="center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49" fontId="56" fillId="0" borderId="25" xfId="54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17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7" fillId="0" borderId="13" xfId="42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justify" vertical="top" wrapText="1"/>
    </xf>
    <xf numFmtId="0" fontId="10" fillId="33" borderId="18" xfId="42" applyNumberFormat="1" applyFill="1" applyBorder="1" applyAlignment="1" applyProtection="1">
      <alignment horizontal="justify" vertical="top" wrapText="1"/>
      <protection/>
    </xf>
    <xf numFmtId="0" fontId="13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2" fontId="15" fillId="35" borderId="25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3" fillId="34" borderId="27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>
      <alignment horizontal="justify" vertical="top" wrapText="1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181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2" fillId="0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justify" vertical="top" wrapText="1"/>
    </xf>
    <xf numFmtId="183" fontId="2" fillId="0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0" fillId="0" borderId="13" xfId="42" applyNumberFormat="1" applyBorder="1" applyAlignment="1" applyProtection="1">
      <alignment horizontal="center" vertical="center" wrapText="1"/>
      <protection/>
    </xf>
    <xf numFmtId="183" fontId="2" fillId="0" borderId="2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6" fillId="33" borderId="0" xfId="53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/>
    </xf>
    <xf numFmtId="3" fontId="59" fillId="0" borderId="2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4" fontId="10" fillId="0" borderId="25" xfId="42" applyNumberForma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justify" wrapText="1"/>
    </xf>
    <xf numFmtId="0" fontId="2" fillId="0" borderId="32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8" fillId="0" borderId="10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5." xfId="53"/>
    <cellStyle name="Обычный_JKH.OPEN.INFO.VO(v3.5)_цены161210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09550" cy="847725"/>
    <xdr:grpSp>
      <xdr:nvGrpSpPr>
        <xdr:cNvPr id="1" name="shCalendar" hidden="1"/>
        <xdr:cNvGrpSpPr>
          <a:grpSpLocks/>
        </xdr:cNvGrpSpPr>
      </xdr:nvGrpSpPr>
      <xdr:grpSpPr>
        <a:xfrm>
          <a:off x="4743450" y="17049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09550" cy="847725"/>
    <xdr:grpSp>
      <xdr:nvGrpSpPr>
        <xdr:cNvPr id="4" name="shCalendar" hidden="1"/>
        <xdr:cNvGrpSpPr>
          <a:grpSpLocks/>
        </xdr:cNvGrpSpPr>
      </xdr:nvGrpSpPr>
      <xdr:grpSpPr>
        <a:xfrm>
          <a:off x="4743450" y="17049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41910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41910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9%20%20&#1056;&#1072;&#1089;&#1082;&#1088;&#1099;&#1090;&#1080;&#1077;%202019&#1075;&#1086;&#1076;\&#1056;&#1040;&#1057;&#1050;&#1056;&#1067;&#1058;&#1048;&#1045;%20%203%20&#1082;&#1074;&#1072;&#1088;&#1090;&#1072;&#1083;%202019&#1075;%20&#1043;&#1086;&#1088;&#1086;&#1076;,%20&#1040;&#1101;&#1088;&#1086;&#1087;&#1086;&#1088;&#1090;,%20&#1055;&#1086;&#1074;&#1093;\&#1057;&#1090;&#1086;&#1082;&#1080;%20%20&#1060;&#1072;&#1082;&#1090;%20&#1043;&#1086;&#1088;&#1086;&#1076;%202019%20-%203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9%20%20&#1056;&#1072;&#1089;&#1082;&#1088;&#1099;&#1090;&#1080;&#1077;%202019&#1075;&#1086;&#1076;\&#1056;&#1040;&#1057;&#1050;&#1056;&#1067;&#1058;&#1048;&#1045;%20%202%20&#1082;&#1074;&#1072;&#1088;&#1090;&#1072;&#1083;%202019&#1075;%20&#1043;&#1086;&#1088;&#1086;&#1076;,%20&#1040;&#1101;&#1088;&#1086;&#1087;&#1086;&#1088;&#1090;,%20&#1055;&#1086;&#1074;&#1093;\&#1057;&#1090;&#1086;&#1082;&#1080;%20%20&#1060;&#1072;&#1082;&#1090;%20&#1043;&#1086;&#1088;&#1086;&#1076;%202019%20-%202&#1082;&#1074;&#1072;&#1088;&#1090;&#107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9%20%20&#1056;&#1072;&#1089;&#1082;&#1088;&#1099;&#1090;&#1080;&#1077;%202019&#1075;&#1086;&#1076;\&#1056;&#1040;&#1057;&#1050;&#1056;&#1067;&#1058;&#1048;&#1045;%20%201%20&#1082;&#1074;&#1072;&#1088;&#1090;&#1072;&#1083;%202019&#1075;%20&#1043;&#1086;&#1088;&#1086;&#1076;,%20&#1040;&#1101;&#1088;&#1086;&#1087;&#1086;&#1088;&#1090;,%20&#1055;&#1086;&#1074;&#1093;\&#1042;&#1086;&#1076;&#1086;&#1086;&#1090;&#1074;&#1077;&#1076;&#1077;&#1085;&#1080;&#1077;%20&#1075;&#1086;&#1088;&#1086;&#1076;&#1072;%20(&#1056;&#1077;&#1079;&#1077;&#1088;&#1074;%20&#1084;&#1086;&#1097;&#1085;&#1086;&#1089;&#1090;&#1080;)2019%20-%201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3.2."/>
      <sheetName val="3.3."/>
      <sheetName val="3.4."/>
      <sheetName val="3.5."/>
      <sheetName val="3.6."/>
      <sheetName val="3.7."/>
      <sheetName val="3.8."/>
      <sheetName val="3.9."/>
      <sheetName val="3.10"/>
      <sheetName val="3.11"/>
      <sheetName val="3.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3.2."/>
      <sheetName val="3.3."/>
      <sheetName val="3.4."/>
      <sheetName val="3.5."/>
      <sheetName val="3.6."/>
      <sheetName val="3.7."/>
      <sheetName val="3.8."/>
      <sheetName val="3.9."/>
      <sheetName val="3.10"/>
      <sheetName val="3.11"/>
      <sheetName val="3.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3.2."/>
      <sheetName val="3.3."/>
      <sheetName val="3.4."/>
      <sheetName val="3.5."/>
      <sheetName val="3.6."/>
      <sheetName val="3.7."/>
      <sheetName val="3.8."/>
      <sheetName val="3.9."/>
      <sheetName val="3.10"/>
      <sheetName val="3.11"/>
      <sheetName val="3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vdk-kogalym.ru/download/2685/" TargetMode="External" /><Relationship Id="rId2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dk-kogalym.ru/download/2500/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vdk-kogalym.ru/download/230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SheetLayoutView="100" zoomScalePageLayoutView="0" workbookViewId="0" topLeftCell="A7">
      <selection activeCell="M14" sqref="M13:M14"/>
    </sheetView>
  </sheetViews>
  <sheetFormatPr defaultColWidth="9.00390625" defaultRowHeight="12.75"/>
  <cols>
    <col min="1" max="1" width="55.75390625" style="0" customWidth="1"/>
    <col min="2" max="2" width="30.625" style="0" customWidth="1"/>
  </cols>
  <sheetData>
    <row r="2" spans="1:2" ht="17.25" thickBot="1">
      <c r="A2" s="103" t="s">
        <v>54</v>
      </c>
      <c r="B2" s="103"/>
    </row>
    <row r="3" spans="1:2" ht="17.25" thickBot="1">
      <c r="A3" s="18"/>
      <c r="B3" s="18"/>
    </row>
    <row r="4" spans="1:2" ht="51" customHeight="1" thickBot="1">
      <c r="A4" s="14" t="s">
        <v>55</v>
      </c>
      <c r="B4" s="23" t="s">
        <v>107</v>
      </c>
    </row>
    <row r="5" spans="1:2" ht="51" customHeight="1" thickBot="1">
      <c r="A5" s="15" t="s">
        <v>56</v>
      </c>
      <c r="B5" s="24" t="s">
        <v>108</v>
      </c>
    </row>
    <row r="6" spans="1:2" ht="51" customHeight="1" thickBot="1">
      <c r="A6" s="15" t="s">
        <v>57</v>
      </c>
      <c r="B6" s="23" t="s">
        <v>114</v>
      </c>
    </row>
    <row r="7" spans="1:2" ht="51" customHeight="1" thickBot="1">
      <c r="A7" s="15" t="s">
        <v>58</v>
      </c>
      <c r="B7" s="24" t="s">
        <v>109</v>
      </c>
    </row>
    <row r="8" spans="1:2" ht="51" customHeight="1" thickBot="1">
      <c r="A8" s="15" t="s">
        <v>59</v>
      </c>
      <c r="B8" s="23" t="s">
        <v>109</v>
      </c>
    </row>
    <row r="9" spans="1:2" ht="51" customHeight="1" thickBot="1">
      <c r="A9" s="15" t="s">
        <v>60</v>
      </c>
      <c r="B9" s="24" t="s">
        <v>110</v>
      </c>
    </row>
    <row r="10" spans="1:2" ht="51" customHeight="1" thickBot="1">
      <c r="A10" s="15" t="s">
        <v>61</v>
      </c>
      <c r="B10" s="25" t="s">
        <v>111</v>
      </c>
    </row>
    <row r="11" spans="1:2" ht="51" customHeight="1" thickBot="1">
      <c r="A11" s="15" t="s">
        <v>62</v>
      </c>
      <c r="B11" s="24" t="s">
        <v>112</v>
      </c>
    </row>
    <row r="12" spans="1:2" ht="51" customHeight="1" thickBot="1">
      <c r="A12" s="15" t="s">
        <v>63</v>
      </c>
      <c r="B12" s="23" t="s">
        <v>113</v>
      </c>
    </row>
    <row r="13" spans="1:2" ht="51" customHeight="1" thickBot="1">
      <c r="A13" s="15" t="s">
        <v>64</v>
      </c>
      <c r="B13" s="26" t="s">
        <v>154</v>
      </c>
    </row>
    <row r="14" spans="1:2" ht="51" customHeight="1">
      <c r="A14" s="16" t="s">
        <v>65</v>
      </c>
      <c r="B14" s="101">
        <v>105.4</v>
      </c>
    </row>
    <row r="15" spans="1:2" ht="30.75" customHeight="1" thickBot="1">
      <c r="A15" s="15" t="s">
        <v>66</v>
      </c>
      <c r="B15" s="102"/>
    </row>
    <row r="16" spans="1:2" ht="43.5" customHeight="1" thickBot="1">
      <c r="A16" s="15" t="s">
        <v>67</v>
      </c>
      <c r="B16" s="22">
        <v>30</v>
      </c>
    </row>
    <row r="17" spans="1:2" ht="24.75" customHeight="1" thickBot="1">
      <c r="A17" s="15" t="s">
        <v>68</v>
      </c>
      <c r="B17" s="22">
        <v>1</v>
      </c>
    </row>
    <row r="18" ht="15.75">
      <c r="A18" s="6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61.75390625" style="0" customWidth="1"/>
  </cols>
  <sheetData>
    <row r="5" spans="1:2" ht="16.5">
      <c r="A5" s="105" t="s">
        <v>89</v>
      </c>
      <c r="B5" s="105"/>
    </row>
    <row r="6" spans="1:2" ht="17.25" thickBot="1">
      <c r="A6" s="103" t="s">
        <v>90</v>
      </c>
      <c r="B6" s="103"/>
    </row>
    <row r="7" spans="1:2" ht="17.25" thickBot="1">
      <c r="A7" s="20"/>
      <c r="B7" s="20"/>
    </row>
    <row r="8" spans="1:2" ht="32.25" thickBot="1">
      <c r="A8" s="14" t="s">
        <v>91</v>
      </c>
      <c r="B8" s="51" t="s">
        <v>169</v>
      </c>
    </row>
    <row r="9" spans="1:2" ht="195.75" customHeight="1" thickBot="1">
      <c r="A9" s="50" t="s">
        <v>92</v>
      </c>
      <c r="B9" s="52" t="s">
        <v>151</v>
      </c>
    </row>
    <row r="10" spans="1:2" ht="84.75" customHeight="1" thickBot="1">
      <c r="A10" s="50" t="s">
        <v>93</v>
      </c>
      <c r="B10" s="52" t="s">
        <v>152</v>
      </c>
    </row>
    <row r="11" spans="1:2" ht="63" customHeight="1" thickBot="1">
      <c r="A11" s="50" t="s">
        <v>94</v>
      </c>
      <c r="B11" s="59" t="s">
        <v>166</v>
      </c>
    </row>
    <row r="12" ht="15.75">
      <c r="A12" s="6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 r:id="rId1" display="http://vdk-kogalym.ru/download/2685/"/>
  </hyperlinks>
  <printOptions/>
  <pageMargins left="0.75" right="0.75" top="1" bottom="1" header="0.5" footer="0.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2" width="43.00390625" style="0" customWidth="1"/>
  </cols>
  <sheetData>
    <row r="5" spans="1:2" ht="47.25" customHeight="1">
      <c r="A5" s="156" t="s">
        <v>95</v>
      </c>
      <c r="B5" s="156"/>
    </row>
    <row r="6" ht="17.25" thickBot="1">
      <c r="A6" s="13"/>
    </row>
    <row r="7" spans="1:2" ht="63.75" thickBot="1">
      <c r="A7" s="14" t="s">
        <v>96</v>
      </c>
      <c r="B7" s="27" t="s">
        <v>115</v>
      </c>
    </row>
    <row r="8" spans="1:2" ht="32.25" thickBot="1">
      <c r="A8" s="15" t="s">
        <v>97</v>
      </c>
      <c r="B8" s="28" t="s">
        <v>116</v>
      </c>
    </row>
    <row r="9" spans="1:2" ht="32.25" thickBot="1">
      <c r="A9" s="15" t="s">
        <v>98</v>
      </c>
      <c r="B9" s="28" t="s">
        <v>116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5:B1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7.375" style="0" customWidth="1"/>
    <col min="2" max="2" width="46.25390625" style="53" customWidth="1"/>
  </cols>
  <sheetData>
    <row r="5" spans="1:2" ht="45.75" customHeight="1">
      <c r="A5" s="157" t="s">
        <v>143</v>
      </c>
      <c r="B5" s="157"/>
    </row>
    <row r="7" ht="13.5" thickBot="1"/>
    <row r="8" spans="1:2" ht="31.5">
      <c r="A8" s="40" t="s">
        <v>144</v>
      </c>
      <c r="B8" s="41" t="s">
        <v>153</v>
      </c>
    </row>
    <row r="9" spans="1:2" ht="90">
      <c r="A9" s="42" t="s">
        <v>161</v>
      </c>
      <c r="B9" s="54" t="s">
        <v>162</v>
      </c>
    </row>
    <row r="10" spans="1:2" ht="15.75">
      <c r="A10" s="42" t="s">
        <v>145</v>
      </c>
      <c r="B10" s="55" t="s">
        <v>159</v>
      </c>
    </row>
    <row r="11" spans="1:2" ht="47.25">
      <c r="A11" s="43" t="s">
        <v>146</v>
      </c>
      <c r="B11" s="56" t="s">
        <v>163</v>
      </c>
    </row>
    <row r="12" spans="1:2" ht="91.5" customHeight="1">
      <c r="A12" s="43" t="s">
        <v>147</v>
      </c>
      <c r="B12" s="57" t="s">
        <v>164</v>
      </c>
    </row>
    <row r="13" spans="1:2" ht="28.5" customHeight="1">
      <c r="A13" s="42" t="s">
        <v>148</v>
      </c>
      <c r="B13" s="55" t="s">
        <v>165</v>
      </c>
    </row>
    <row r="14" spans="1:2" ht="47.25">
      <c r="A14" s="43" t="s">
        <v>149</v>
      </c>
      <c r="B14" s="55">
        <v>0</v>
      </c>
    </row>
    <row r="15" spans="1:2" ht="79.5" thickBot="1">
      <c r="A15" s="44" t="s">
        <v>150</v>
      </c>
      <c r="B15" s="45">
        <v>0</v>
      </c>
    </row>
    <row r="16" spans="1:2" ht="12.75">
      <c r="A16" s="39"/>
      <c r="B16" s="58"/>
    </row>
  </sheetData>
  <sheetProtection/>
  <mergeCells count="1">
    <mergeCell ref="A5:B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2" width="50.375" style="6" customWidth="1"/>
    <col min="3" max="16384" width="9.125" style="6" customWidth="1"/>
  </cols>
  <sheetData>
    <row r="1" ht="15.75"/>
    <row r="2" ht="15.75"/>
    <row r="3" ht="15.75"/>
    <row r="4" ht="15.75"/>
    <row r="5" spans="1:2" ht="16.5" thickBot="1">
      <c r="A5" s="104" t="s">
        <v>69</v>
      </c>
      <c r="B5" s="104"/>
    </row>
    <row r="6" spans="1:2" ht="16.5" thickBot="1">
      <c r="A6" s="31"/>
      <c r="B6" s="31"/>
    </row>
    <row r="7" spans="1:2" ht="54" customHeight="1" thickBot="1">
      <c r="A7" s="19" t="s">
        <v>70</v>
      </c>
      <c r="B7" s="32" t="s">
        <v>117</v>
      </c>
    </row>
    <row r="8" spans="1:2" ht="54" customHeight="1" thickBot="1">
      <c r="A8" s="17" t="s">
        <v>71</v>
      </c>
      <c r="B8" s="46" t="s">
        <v>155</v>
      </c>
    </row>
    <row r="9" spans="1:2" ht="54" customHeight="1" thickBot="1">
      <c r="A9" s="17" t="s">
        <v>72</v>
      </c>
      <c r="B9" s="47" t="s">
        <v>157</v>
      </c>
    </row>
    <row r="10" spans="1:2" ht="54" customHeight="1" thickBot="1">
      <c r="A10" s="17" t="s">
        <v>73</v>
      </c>
      <c r="B10" s="48" t="s">
        <v>156</v>
      </c>
    </row>
    <row r="11" spans="1:2" ht="54" customHeight="1" thickBot="1">
      <c r="A11" s="17" t="s">
        <v>74</v>
      </c>
      <c r="B11" s="49" t="s">
        <v>158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7.75390625" style="0" customWidth="1"/>
  </cols>
  <sheetData>
    <row r="5" spans="1:2" ht="17.25" thickBot="1">
      <c r="A5" s="103" t="s">
        <v>75</v>
      </c>
      <c r="B5" s="103"/>
    </row>
    <row r="6" spans="1:2" ht="17.25" thickBot="1">
      <c r="A6" s="18"/>
      <c r="B6" s="18"/>
    </row>
    <row r="7" spans="1:2" ht="57.75" customHeight="1" thickBot="1">
      <c r="A7" s="14" t="s">
        <v>76</v>
      </c>
      <c r="B7" s="29">
        <v>0</v>
      </c>
    </row>
    <row r="8" spans="1:2" ht="57.75" customHeight="1" thickBot="1">
      <c r="A8" s="15" t="s">
        <v>77</v>
      </c>
      <c r="B8" s="22">
        <v>0</v>
      </c>
    </row>
    <row r="9" spans="1:2" ht="57.75" customHeight="1" thickBot="1">
      <c r="A9" s="15" t="s">
        <v>78</v>
      </c>
      <c r="B9" s="22">
        <v>0</v>
      </c>
    </row>
    <row r="10" spans="1:2" ht="57.75" customHeight="1" thickBot="1">
      <c r="A10" s="15" t="s">
        <v>79</v>
      </c>
      <c r="B10" s="22">
        <v>0</v>
      </c>
    </row>
    <row r="11" spans="1:2" ht="57.75" customHeight="1" thickBot="1">
      <c r="A11" s="15" t="s">
        <v>80</v>
      </c>
      <c r="B11" s="22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A21" sqref="A21"/>
    </sheetView>
  </sheetViews>
  <sheetFormatPr defaultColWidth="9.00390625" defaultRowHeight="12.75"/>
  <cols>
    <col min="1" max="1" width="55.25390625" style="0" customWidth="1"/>
    <col min="2" max="2" width="47.00390625" style="0" customWidth="1"/>
  </cols>
  <sheetData>
    <row r="1" ht="12.75" hidden="1"/>
    <row r="2" ht="12.75" hidden="1"/>
    <row r="3" ht="12.75" hidden="1"/>
    <row r="4" ht="12.75" hidden="1"/>
    <row r="6" spans="1:2" s="21" customFormat="1" ht="16.5">
      <c r="A6" s="105" t="s">
        <v>81</v>
      </c>
      <c r="B6" s="105"/>
    </row>
    <row r="7" spans="1:2" s="21" customFormat="1" ht="17.25" thickBot="1">
      <c r="A7" s="103" t="s">
        <v>82</v>
      </c>
      <c r="B7" s="103"/>
    </row>
    <row r="8" spans="1:2" ht="17.25" thickBot="1">
      <c r="A8" s="20"/>
      <c r="B8" s="20"/>
    </row>
    <row r="9" spans="1:2" ht="72.75" customHeight="1" thickBot="1">
      <c r="A9" s="19" t="s">
        <v>83</v>
      </c>
      <c r="B9" s="29">
        <v>0</v>
      </c>
    </row>
    <row r="10" spans="1:2" ht="72.75" customHeight="1" thickBot="1">
      <c r="A10" s="17" t="s">
        <v>84</v>
      </c>
      <c r="B10" s="22">
        <v>0</v>
      </c>
    </row>
    <row r="11" spans="1:2" ht="72.75" customHeight="1" thickBot="1">
      <c r="A11" s="17" t="s">
        <v>85</v>
      </c>
      <c r="B11" s="22">
        <v>0</v>
      </c>
    </row>
    <row r="12" spans="1:2" ht="72.75" customHeight="1" thickBot="1">
      <c r="A12" s="17" t="s">
        <v>86</v>
      </c>
      <c r="B12" s="22">
        <v>0</v>
      </c>
    </row>
    <row r="13" spans="1:2" ht="72.75" customHeight="1" thickBot="1">
      <c r="A13" s="17" t="s">
        <v>87</v>
      </c>
      <c r="B13" s="22">
        <v>0</v>
      </c>
    </row>
    <row r="14" ht="15.75">
      <c r="A14" s="6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T37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82.375" style="30" customWidth="1"/>
    <col min="2" max="2" width="45.625" style="30" customWidth="1"/>
    <col min="3" max="3" width="18.625" style="10" customWidth="1"/>
    <col min="4" max="4" width="19.25390625" style="10" customWidth="1"/>
    <col min="5" max="5" width="18.375" style="10" customWidth="1"/>
    <col min="6" max="6" width="16.375" style="10" customWidth="1"/>
    <col min="7" max="7" width="12.625" style="10" customWidth="1"/>
    <col min="8" max="8" width="13.125" style="10" customWidth="1"/>
    <col min="9" max="11" width="9.125" style="10" customWidth="1"/>
    <col min="12" max="12" width="23.75390625" style="10" customWidth="1"/>
    <col min="13" max="13" width="19.375" style="10" customWidth="1"/>
    <col min="14" max="14" width="9.125" style="10" customWidth="1"/>
    <col min="15" max="15" width="11.25390625" style="10" bestFit="1" customWidth="1"/>
    <col min="16" max="16" width="9.125" style="10" customWidth="1"/>
    <col min="17" max="17" width="12.125" style="10" bestFit="1" customWidth="1"/>
    <col min="18" max="16384" width="9.125" style="30" customWidth="1"/>
  </cols>
  <sheetData>
    <row r="1" ht="3" customHeight="1"/>
    <row r="2" spans="1:17" s="33" customFormat="1" ht="16.5">
      <c r="A2" s="106" t="s">
        <v>52</v>
      </c>
      <c r="B2" s="10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0" s="33" customFormat="1" ht="16.5">
      <c r="A3" s="106" t="s">
        <v>53</v>
      </c>
      <c r="B3" s="106"/>
      <c r="C3" s="73"/>
      <c r="D3" s="73"/>
      <c r="E3" s="73"/>
      <c r="F3" s="73"/>
      <c r="G3" s="73"/>
      <c r="H3" s="73"/>
      <c r="I3" s="73"/>
      <c r="J3" s="73"/>
      <c r="K3" s="73"/>
      <c r="L3" s="72"/>
      <c r="M3" s="72"/>
      <c r="N3" s="72"/>
      <c r="O3" s="72"/>
      <c r="P3" s="73"/>
      <c r="Q3" s="73"/>
      <c r="R3" s="73"/>
      <c r="S3" s="73"/>
      <c r="T3" s="73"/>
    </row>
    <row r="4" spans="1:20" s="33" customFormat="1" ht="26.25" customHeight="1">
      <c r="A4" s="107" t="s">
        <v>172</v>
      </c>
      <c r="B4" s="107"/>
      <c r="C4" s="73"/>
      <c r="D4" s="73"/>
      <c r="E4" s="73"/>
      <c r="F4" s="73"/>
      <c r="G4" s="73"/>
      <c r="H4" s="73"/>
      <c r="I4" s="73"/>
      <c r="J4" s="73"/>
      <c r="K4" s="73"/>
      <c r="L4" s="72"/>
      <c r="M4" s="72"/>
      <c r="N4" s="72"/>
      <c r="O4" s="72"/>
      <c r="P4" s="73"/>
      <c r="Q4" s="73"/>
      <c r="R4" s="73"/>
      <c r="S4" s="73"/>
      <c r="T4" s="73"/>
    </row>
    <row r="5" spans="1:20" ht="16.5" thickBot="1">
      <c r="A5" s="65"/>
      <c r="B5" s="65"/>
      <c r="C5" s="77"/>
      <c r="D5" s="77"/>
      <c r="E5" s="77"/>
      <c r="F5" s="77"/>
      <c r="G5" s="77"/>
      <c r="R5" s="10"/>
      <c r="S5" s="10"/>
      <c r="T5" s="10"/>
    </row>
    <row r="6" spans="1:20" ht="36.75" customHeight="1">
      <c r="A6" s="74" t="s">
        <v>121</v>
      </c>
      <c r="B6" s="75">
        <v>34758.98243</v>
      </c>
      <c r="C6" s="90"/>
      <c r="D6" s="90"/>
      <c r="E6" s="80"/>
      <c r="F6" s="80"/>
      <c r="H6" s="91"/>
      <c r="L6" s="76"/>
      <c r="M6" s="77"/>
      <c r="N6" s="78"/>
      <c r="O6" s="63"/>
      <c r="Q6" s="63"/>
      <c r="R6" s="10"/>
      <c r="S6" s="10"/>
      <c r="T6" s="10"/>
    </row>
    <row r="7" spans="1:20" ht="40.5" customHeight="1">
      <c r="A7" s="60" t="s">
        <v>122</v>
      </c>
      <c r="B7" s="89">
        <f>B9+B12+B13+B14+B15+B16+B19+B17+B20+B18+B21</f>
        <v>36804.20944</v>
      </c>
      <c r="C7" s="94"/>
      <c r="D7" s="93"/>
      <c r="E7" s="93"/>
      <c r="F7" s="93"/>
      <c r="G7" s="86"/>
      <c r="H7" s="92"/>
      <c r="L7" s="76"/>
      <c r="M7" s="80"/>
      <c r="O7" s="63"/>
      <c r="Q7" s="63"/>
      <c r="R7" s="10"/>
      <c r="S7" s="10"/>
      <c r="T7" s="10"/>
    </row>
    <row r="8" spans="1:20" ht="39" customHeight="1">
      <c r="A8" s="60" t="s">
        <v>123</v>
      </c>
      <c r="B8" s="71">
        <v>0</v>
      </c>
      <c r="D8" s="79"/>
      <c r="R8" s="10"/>
      <c r="S8" s="10"/>
      <c r="T8" s="10"/>
    </row>
    <row r="9" spans="1:20" ht="56.25" customHeight="1">
      <c r="A9" s="60" t="s">
        <v>124</v>
      </c>
      <c r="B9" s="61">
        <v>4459.15427</v>
      </c>
      <c r="C9" s="62"/>
      <c r="D9" s="62"/>
      <c r="I9" s="63"/>
      <c r="O9" s="63"/>
      <c r="Q9" s="63"/>
      <c r="R9" s="10"/>
      <c r="S9" s="10"/>
      <c r="T9" s="10"/>
    </row>
    <row r="10" spans="1:17" s="67" customFormat="1" ht="15.75">
      <c r="A10" s="60" t="s">
        <v>119</v>
      </c>
      <c r="B10" s="64">
        <f>B9/B11</f>
        <v>5.091166600636402</v>
      </c>
      <c r="C10" s="65"/>
      <c r="D10" s="65"/>
      <c r="E10" s="65"/>
      <c r="F10" s="66"/>
      <c r="G10" s="66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67" customFormat="1" ht="24.75" customHeight="1">
      <c r="A11" s="60" t="s">
        <v>120</v>
      </c>
      <c r="B11" s="68">
        <v>875.861</v>
      </c>
      <c r="C11" s="65"/>
      <c r="D11" s="65"/>
      <c r="E11" s="65"/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" ht="18.75" customHeight="1">
      <c r="A12" s="60" t="s">
        <v>125</v>
      </c>
      <c r="B12" s="61">
        <v>4.78857</v>
      </c>
    </row>
    <row r="13" spans="1:15" ht="40.5" customHeight="1">
      <c r="A13" s="60" t="s">
        <v>126</v>
      </c>
      <c r="B13" s="68">
        <f>7.32472+3310.45251+568.1371+998.70582+184.6634</f>
        <v>5069.28355</v>
      </c>
      <c r="C13" s="65"/>
      <c r="O13" s="63"/>
    </row>
    <row r="14" spans="1:3" ht="36.75" customHeight="1">
      <c r="A14" s="60" t="s">
        <v>127</v>
      </c>
      <c r="B14" s="68">
        <f>5467.62643+1043.19517</f>
        <v>6510.8216</v>
      </c>
      <c r="C14" s="65"/>
    </row>
    <row r="15" spans="1:3" ht="15.75">
      <c r="A15" s="60" t="s">
        <v>128</v>
      </c>
      <c r="B15" s="68">
        <v>3484.39665</v>
      </c>
      <c r="C15" s="65"/>
    </row>
    <row r="16" spans="1:3" ht="39" customHeight="1">
      <c r="A16" s="60" t="s">
        <v>129</v>
      </c>
      <c r="B16" s="68">
        <v>0</v>
      </c>
      <c r="C16" s="65"/>
    </row>
    <row r="17" spans="1:3" ht="39" customHeight="1">
      <c r="A17" s="60" t="s">
        <v>167</v>
      </c>
      <c r="B17" s="61">
        <v>12125.27267</v>
      </c>
      <c r="C17" s="65"/>
    </row>
    <row r="18" spans="1:3" ht="39.75" customHeight="1">
      <c r="A18" s="60" t="s">
        <v>168</v>
      </c>
      <c r="B18" s="61">
        <f>8668.73587-B14</f>
        <v>2157.91427</v>
      </c>
      <c r="C18" s="65"/>
    </row>
    <row r="19" spans="1:3" ht="67.5" customHeight="1">
      <c r="A19" s="60" t="s">
        <v>134</v>
      </c>
      <c r="B19" s="61">
        <f>2161.10835+485.11669+23.145+1.96863</f>
        <v>2671.3386699999996</v>
      </c>
      <c r="C19" s="65"/>
    </row>
    <row r="20" spans="1:8" ht="81.75" customHeight="1">
      <c r="A20" s="60" t="s">
        <v>135</v>
      </c>
      <c r="B20" s="69">
        <f>0.64513+31.29664+0.47307+25.017+11.589+12.6+79.07044+0.43902+0.00585+49.95197+49.8444</f>
        <v>260.93252</v>
      </c>
      <c r="C20" s="65"/>
      <c r="D20" s="65"/>
      <c r="E20" s="65"/>
      <c r="F20" s="81"/>
      <c r="H20" s="81"/>
    </row>
    <row r="21" spans="1:2" ht="73.5" customHeight="1">
      <c r="A21" s="60" t="s">
        <v>130</v>
      </c>
      <c r="B21" s="71">
        <f>39.67667+28.2721+-7.6421</f>
        <v>60.30667</v>
      </c>
    </row>
    <row r="22" spans="1:8" ht="56.25" customHeight="1">
      <c r="A22" s="60" t="s">
        <v>131</v>
      </c>
      <c r="B22" s="98">
        <v>541</v>
      </c>
      <c r="C22" s="95"/>
      <c r="D22" s="96"/>
      <c r="E22" s="96"/>
      <c r="F22" s="96"/>
      <c r="G22" s="96"/>
      <c r="H22" s="93"/>
    </row>
    <row r="23" spans="1:4" ht="41.25" customHeight="1">
      <c r="A23" s="60" t="s">
        <v>132</v>
      </c>
      <c r="B23" s="69">
        <v>5400.5</v>
      </c>
      <c r="C23" s="99"/>
      <c r="D23" s="63"/>
    </row>
    <row r="24" spans="1:6" ht="35.25" customHeight="1">
      <c r="A24" s="60" t="s">
        <v>133</v>
      </c>
      <c r="B24" s="82">
        <f>B6-B7</f>
        <v>-2045.2270100000023</v>
      </c>
      <c r="C24" s="96"/>
      <c r="D24" s="96"/>
      <c r="E24" s="96"/>
      <c r="F24" s="96"/>
    </row>
    <row r="25" spans="1:5" ht="35.25" customHeight="1">
      <c r="A25" s="83" t="s">
        <v>136</v>
      </c>
      <c r="B25" s="82">
        <v>0</v>
      </c>
      <c r="C25" s="63"/>
      <c r="D25" s="66"/>
      <c r="E25" s="65"/>
    </row>
    <row r="26" spans="1:5" ht="63">
      <c r="A26" s="60" t="s">
        <v>137</v>
      </c>
      <c r="B26" s="100" t="s">
        <v>171</v>
      </c>
      <c r="D26" s="66"/>
      <c r="E26" s="66"/>
    </row>
    <row r="27" spans="1:4" ht="35.25" customHeight="1">
      <c r="A27" s="60" t="s">
        <v>138</v>
      </c>
      <c r="B27" s="61">
        <v>902.38</v>
      </c>
      <c r="C27" s="70"/>
      <c r="D27" s="65"/>
    </row>
    <row r="28" spans="1:3" ht="40.5" customHeight="1">
      <c r="A28" s="60" t="s">
        <v>139</v>
      </c>
      <c r="B28" s="71">
        <v>0</v>
      </c>
      <c r="C28" s="70"/>
    </row>
    <row r="29" spans="1:18" ht="36" customHeight="1">
      <c r="A29" s="60" t="s">
        <v>140</v>
      </c>
      <c r="B29" s="61">
        <v>972.47</v>
      </c>
      <c r="C29" s="70"/>
      <c r="R29" s="10"/>
    </row>
    <row r="30" spans="1:18" ht="33.75" customHeight="1" thickBot="1">
      <c r="A30" s="84" t="s">
        <v>141</v>
      </c>
      <c r="B30" s="85">
        <v>39.26</v>
      </c>
      <c r="C30" s="77"/>
      <c r="D30" s="77"/>
      <c r="E30" s="80"/>
      <c r="F30" s="80"/>
      <c r="G30" s="80"/>
      <c r="H30" s="97"/>
      <c r="L30" s="86"/>
      <c r="M30" s="87"/>
      <c r="N30" s="87"/>
      <c r="R30" s="10"/>
    </row>
    <row r="31" spans="3:18" ht="15.75">
      <c r="C31" s="62"/>
      <c r="Q31" s="62"/>
      <c r="R31" s="10"/>
    </row>
    <row r="32" spans="3:18" ht="15.75">
      <c r="C32" s="62"/>
      <c r="R32" s="10"/>
    </row>
    <row r="33" ht="15.75">
      <c r="R33" s="10"/>
    </row>
    <row r="34" ht="15.75">
      <c r="R34" s="10"/>
    </row>
    <row r="35" ht="15.75">
      <c r="R35" s="10"/>
    </row>
    <row r="36" ht="15.75">
      <c r="R36" s="10"/>
    </row>
    <row r="37" ht="15.75">
      <c r="R37" s="10"/>
    </row>
  </sheetData>
  <sheetProtection/>
  <mergeCells count="3">
    <mergeCell ref="A2:B2"/>
    <mergeCell ref="A3:B3"/>
    <mergeCell ref="A4:B4"/>
  </mergeCells>
  <hyperlinks>
    <hyperlink ref="B26" r:id="rId1" display="http://vdk-kogalym.ru/download/2500/"/>
  </hyperlinks>
  <printOptions/>
  <pageMargins left="0.8661417322834646" right="0.5905511811023623" top="0.5905511811023623" bottom="0.3937007874015748" header="0.1968503937007874" footer="0.1968503937007874"/>
  <pageSetup fitToHeight="2" horizontalDpi="600" verticalDpi="600" orientation="portrait" paperSize="9" scale="69" r:id="rId2"/>
  <headerFooter alignWithMargins="0">
    <oddHeader>&amp;CСтраница &amp;P&amp;R&amp;Z&amp;F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7">
      <selection activeCell="F20" sqref="F20"/>
    </sheetView>
  </sheetViews>
  <sheetFormatPr defaultColWidth="9.00390625" defaultRowHeight="12.75"/>
  <cols>
    <col min="1" max="1" width="48.25390625" style="30" customWidth="1"/>
    <col min="2" max="2" width="35.75390625" style="30" customWidth="1"/>
    <col min="3" max="3" width="11.75390625" style="30" customWidth="1"/>
    <col min="4" max="16384" width="9.125" style="30" customWidth="1"/>
  </cols>
  <sheetData>
    <row r="1" ht="3" customHeight="1"/>
    <row r="2" spans="1:2" s="33" customFormat="1" ht="16.5" customHeight="1">
      <c r="A2" s="108" t="s">
        <v>0</v>
      </c>
      <c r="B2" s="108"/>
    </row>
    <row r="3" spans="1:2" s="33" customFormat="1" ht="16.5">
      <c r="A3" s="108" t="s">
        <v>1</v>
      </c>
      <c r="B3" s="108"/>
    </row>
    <row r="4" spans="1:2" s="35" customFormat="1" ht="16.5" customHeight="1">
      <c r="A4" s="108" t="s">
        <v>2</v>
      </c>
      <c r="B4" s="108"/>
    </row>
    <row r="5" spans="1:2" ht="16.5">
      <c r="A5" s="109" t="s">
        <v>173</v>
      </c>
      <c r="B5" s="109"/>
    </row>
    <row r="6" spans="1:2" ht="47.25">
      <c r="A6" s="34" t="s">
        <v>3</v>
      </c>
      <c r="B6" s="37">
        <f>46/106.3</f>
        <v>0.43273753527751646</v>
      </c>
    </row>
    <row r="7" spans="1:2" ht="47.25">
      <c r="A7" s="34" t="s">
        <v>4</v>
      </c>
      <c r="B7" s="36">
        <f>B8+B9+B10+B11+B12+B13+B14</f>
        <v>115</v>
      </c>
    </row>
    <row r="8" spans="1:2" ht="15.75">
      <c r="A8" s="34" t="s">
        <v>5</v>
      </c>
      <c r="B8" s="36">
        <v>28</v>
      </c>
    </row>
    <row r="9" spans="1:2" ht="15.75">
      <c r="A9" s="34" t="s">
        <v>6</v>
      </c>
      <c r="B9" s="36">
        <v>12</v>
      </c>
    </row>
    <row r="10" spans="1:2" ht="15.75">
      <c r="A10" s="34" t="s">
        <v>7</v>
      </c>
      <c r="B10" s="36">
        <v>29</v>
      </c>
    </row>
    <row r="11" spans="1:2" ht="15.75">
      <c r="A11" s="34" t="s">
        <v>8</v>
      </c>
      <c r="B11" s="36">
        <v>25</v>
      </c>
    </row>
    <row r="12" spans="1:2" ht="15.75">
      <c r="A12" s="34" t="s">
        <v>9</v>
      </c>
      <c r="B12" s="36">
        <v>9</v>
      </c>
    </row>
    <row r="13" spans="1:2" ht="15.75">
      <c r="A13" s="34" t="s">
        <v>10</v>
      </c>
      <c r="B13" s="36">
        <v>9</v>
      </c>
    </row>
    <row r="14" spans="1:2" ht="15.75">
      <c r="A14" s="34" t="s">
        <v>11</v>
      </c>
      <c r="B14" s="36">
        <v>3</v>
      </c>
    </row>
    <row r="15" spans="1:2" ht="94.5">
      <c r="A15" s="34" t="s">
        <v>12</v>
      </c>
      <c r="B15" s="36">
        <f>B16+B17+B18+B19+B20+B21+B22</f>
        <v>0</v>
      </c>
    </row>
    <row r="16" spans="1:2" ht="15.75">
      <c r="A16" s="34" t="s">
        <v>5</v>
      </c>
      <c r="B16" s="36">
        <v>0</v>
      </c>
    </row>
    <row r="17" spans="1:2" ht="15.75">
      <c r="A17" s="34" t="s">
        <v>6</v>
      </c>
      <c r="B17" s="36">
        <v>0</v>
      </c>
    </row>
    <row r="18" spans="1:2" ht="15.75">
      <c r="A18" s="34" t="s">
        <v>7</v>
      </c>
      <c r="B18" s="36">
        <v>0</v>
      </c>
    </row>
    <row r="19" spans="1:2" ht="15.75">
      <c r="A19" s="34" t="s">
        <v>8</v>
      </c>
      <c r="B19" s="36">
        <v>0</v>
      </c>
    </row>
    <row r="20" spans="1:2" ht="15.75">
      <c r="A20" s="34" t="s">
        <v>9</v>
      </c>
      <c r="B20" s="36">
        <v>0</v>
      </c>
    </row>
    <row r="21" spans="1:2" ht="15.75">
      <c r="A21" s="34" t="s">
        <v>10</v>
      </c>
      <c r="B21" s="36">
        <v>0</v>
      </c>
    </row>
    <row r="22" spans="1:2" ht="15.75">
      <c r="A22" s="34" t="s">
        <v>11</v>
      </c>
      <c r="B22" s="36">
        <v>0</v>
      </c>
    </row>
    <row r="23" spans="1:2" ht="47.25">
      <c r="A23" s="34" t="s">
        <v>13</v>
      </c>
      <c r="B23" s="36" t="s">
        <v>99</v>
      </c>
    </row>
    <row r="24" spans="1:2" ht="31.5">
      <c r="A24" s="34" t="s">
        <v>14</v>
      </c>
      <c r="B24" s="36" t="s">
        <v>118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28">
      <selection activeCell="CW42" sqref="CW42"/>
    </sheetView>
  </sheetViews>
  <sheetFormatPr defaultColWidth="0.875" defaultRowHeight="12.75"/>
  <cols>
    <col min="1" max="16384" width="0.875" style="8" customWidth="1"/>
  </cols>
  <sheetData>
    <row r="1" spans="2:97" s="7" customFormat="1" ht="16.5">
      <c r="B1" s="105" t="s">
        <v>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4"/>
    </row>
    <row r="2" spans="2:97" s="7" customFormat="1" ht="16.5">
      <c r="B2" s="105" t="s">
        <v>16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4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93.75" customHeight="1">
      <c r="A5" s="110" t="s">
        <v>17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2"/>
      <c r="BF5" s="113" t="s">
        <v>100</v>
      </c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</row>
    <row r="6" spans="1:97" ht="15.75" customHeight="1">
      <c r="A6" s="110" t="s">
        <v>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2"/>
      <c r="BF6" s="114" t="s">
        <v>102</v>
      </c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6"/>
    </row>
    <row r="7" spans="1:97" ht="96" customHeight="1">
      <c r="A7" s="110" t="s">
        <v>19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2"/>
      <c r="BF7" s="117" t="s">
        <v>106</v>
      </c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</row>
    <row r="8" spans="1:97" ht="54" customHeight="1">
      <c r="A8" s="110" t="s">
        <v>20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</row>
    <row r="9" spans="1:97" ht="31.5" customHeight="1">
      <c r="A9" s="110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32" t="s">
        <v>101</v>
      </c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</row>
    <row r="10" spans="1:97" ht="31.5" customHeight="1">
      <c r="A10" s="110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33" t="s">
        <v>103</v>
      </c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5"/>
    </row>
    <row r="12" spans="1:97" s="9" customFormat="1" ht="16.5">
      <c r="A12" s="118" t="s">
        <v>23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</row>
    <row r="13" spans="1:97" s="9" customFormat="1" ht="16.5">
      <c r="A13" s="118" t="s">
        <v>24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</row>
    <row r="14" spans="45:76" ht="15.75"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97" ht="31.5" customHeight="1">
      <c r="A15" s="123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5"/>
      <c r="AR15" s="136" t="s">
        <v>26</v>
      </c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8"/>
      <c r="BV15" s="136" t="s">
        <v>27</v>
      </c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8"/>
    </row>
    <row r="16" spans="1:97" ht="15.7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11"/>
      <c r="AV16" s="8" t="s">
        <v>28</v>
      </c>
      <c r="AZ16" s="145" t="s">
        <v>160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8" t="s">
        <v>29</v>
      </c>
      <c r="BU16" s="12"/>
      <c r="BV16" s="139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1"/>
    </row>
    <row r="17" spans="1:97" ht="15.7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1"/>
      <c r="AR17" s="146" t="s">
        <v>30</v>
      </c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8"/>
      <c r="BV17" s="142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4"/>
    </row>
    <row r="18" spans="1:97" ht="46.5" customHeight="1">
      <c r="A18" s="120" t="s">
        <v>104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2"/>
      <c r="AR18" s="149">
        <v>0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1"/>
      <c r="BV18" s="120" t="s">
        <v>105</v>
      </c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2"/>
    </row>
    <row r="19" spans="45:76" ht="15.75"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97" s="9" customFormat="1" ht="16.5">
      <c r="A20" s="118" t="s">
        <v>31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</row>
    <row r="21" spans="1:97" s="9" customFormat="1" ht="16.5">
      <c r="A21" s="118" t="s">
        <v>32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</row>
    <row r="23" spans="1:97" ht="80.25" customHeight="1">
      <c r="A23" s="119" t="s">
        <v>33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 t="s">
        <v>34</v>
      </c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 t="s">
        <v>35</v>
      </c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 t="s">
        <v>36</v>
      </c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</row>
    <row r="24" spans="1:97" ht="44.25" customHeight="1">
      <c r="A24" s="132" t="s">
        <v>104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</row>
    <row r="26" spans="1:97" s="9" customFormat="1" ht="16.5">
      <c r="A26" s="118" t="s">
        <v>37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</row>
    <row r="28" spans="1:97" ht="96" customHeight="1">
      <c r="A28" s="119" t="s">
        <v>38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 t="s">
        <v>39</v>
      </c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 t="s">
        <v>40</v>
      </c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 t="s">
        <v>41</v>
      </c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</row>
    <row r="29" spans="1:97" ht="84" customHeight="1">
      <c r="A29" s="133" t="s">
        <v>174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117" t="s">
        <v>104</v>
      </c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54">
        <v>0</v>
      </c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20" t="s">
        <v>105</v>
      </c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2"/>
    </row>
    <row r="31" spans="1:97" s="9" customFormat="1" ht="16.5">
      <c r="A31" s="118" t="s">
        <v>42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</row>
    <row r="33" spans="1:97" ht="15.75">
      <c r="A33" s="152" t="s">
        <v>43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49" t="s">
        <v>44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1"/>
    </row>
    <row r="34" spans="1:97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2"/>
    </row>
  </sheetData>
  <sheetProtection/>
  <mergeCells count="48">
    <mergeCell ref="A33:AF33"/>
    <mergeCell ref="A34:AF34"/>
    <mergeCell ref="A31:CS31"/>
    <mergeCell ref="AG33:CS33"/>
    <mergeCell ref="AG34:CS34"/>
    <mergeCell ref="A29:V29"/>
    <mergeCell ref="W29:AV29"/>
    <mergeCell ref="AW29:BV29"/>
    <mergeCell ref="BW29:CS29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R15:BU15"/>
    <mergeCell ref="BV15:CS17"/>
    <mergeCell ref="AZ16:BK16"/>
    <mergeCell ref="AR17:BU17"/>
    <mergeCell ref="A18:AQ18"/>
    <mergeCell ref="AR18:BU18"/>
    <mergeCell ref="BF8:CS8"/>
    <mergeCell ref="A9:BE9"/>
    <mergeCell ref="A8:BE8"/>
    <mergeCell ref="A10:BE10"/>
    <mergeCell ref="BF9:CS9"/>
    <mergeCell ref="BF10:CS10"/>
    <mergeCell ref="A12:CS12"/>
    <mergeCell ref="A13:CS13"/>
    <mergeCell ref="A23:V23"/>
    <mergeCell ref="W23:AV23"/>
    <mergeCell ref="AW23:BV23"/>
    <mergeCell ref="BW23:CS23"/>
    <mergeCell ref="A20:CS20"/>
    <mergeCell ref="A21:CS21"/>
    <mergeCell ref="BV18:CS18"/>
    <mergeCell ref="A15:AQ17"/>
    <mergeCell ref="A7:BE7"/>
    <mergeCell ref="B1:CR1"/>
    <mergeCell ref="B2:CR2"/>
    <mergeCell ref="A5:BE5"/>
    <mergeCell ref="A6:BE6"/>
    <mergeCell ref="BF5:CS5"/>
    <mergeCell ref="BF6:CS6"/>
    <mergeCell ref="BF7:CS7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16" sqref="B16:B17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4" customFormat="1" ht="16.5" customHeight="1">
      <c r="A2" s="155" t="s">
        <v>45</v>
      </c>
      <c r="B2" s="155"/>
      <c r="C2" s="155"/>
    </row>
    <row r="3" spans="1:3" s="4" customFormat="1" ht="16.5" customHeight="1">
      <c r="A3" s="155" t="s">
        <v>46</v>
      </c>
      <c r="B3" s="155"/>
      <c r="C3" s="155"/>
    </row>
    <row r="4" spans="1:3" s="5" customFormat="1" ht="16.5" customHeight="1">
      <c r="A4" s="155" t="s">
        <v>47</v>
      </c>
      <c r="B4" s="155"/>
      <c r="C4" s="155"/>
    </row>
    <row r="5" spans="1:2" ht="24" customHeight="1">
      <c r="A5" s="2"/>
      <c r="B5" s="2"/>
    </row>
    <row r="6" spans="1:2" ht="31.5">
      <c r="A6" s="3" t="s">
        <v>48</v>
      </c>
      <c r="B6" s="36">
        <v>2</v>
      </c>
    </row>
    <row r="7" spans="1:2" ht="31.5" customHeight="1">
      <c r="A7" s="3" t="s">
        <v>49</v>
      </c>
      <c r="B7" s="36">
        <v>2</v>
      </c>
    </row>
    <row r="8" spans="1:2" ht="78.75">
      <c r="A8" s="3" t="s">
        <v>50</v>
      </c>
      <c r="B8" s="36">
        <v>0</v>
      </c>
    </row>
    <row r="9" spans="1:2" ht="31.5">
      <c r="A9" s="3" t="s">
        <v>51</v>
      </c>
      <c r="B9" s="37" t="s">
        <v>175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4.875" style="0" customWidth="1"/>
    <col min="2" max="2" width="50.75390625" style="0" customWidth="1"/>
  </cols>
  <sheetData>
    <row r="4" spans="1:2" ht="57.75" customHeight="1">
      <c r="A4" s="155" t="s">
        <v>88</v>
      </c>
      <c r="B4" s="155"/>
    </row>
    <row r="5" ht="17.25" thickBot="1">
      <c r="A5" s="13"/>
    </row>
    <row r="6" spans="1:2" ht="63.75" thickBot="1">
      <c r="A6" s="38" t="s">
        <v>142</v>
      </c>
      <c r="B6" s="88" t="s">
        <v>170</v>
      </c>
    </row>
  </sheetData>
  <sheetProtection/>
  <mergeCells count="1">
    <mergeCell ref="A4:B4"/>
  </mergeCells>
  <hyperlinks>
    <hyperlink ref="B6" r:id="rId1" display="http://vdk-kogalym.ru/download/2306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2020-02-14T05:42:33Z</cp:lastPrinted>
  <dcterms:created xsi:type="dcterms:W3CDTF">2012-05-12T07:32:36Z</dcterms:created>
  <dcterms:modified xsi:type="dcterms:W3CDTF">2020-04-16T05:06:20Z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