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521" windowWidth="15480" windowHeight="11640" activeTab="8"/>
  </bookViews>
  <sheets>
    <sheet name="2.1.Юрист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2.9." sheetId="9" r:id="rId9"/>
    <sheet name="2.10." sheetId="10" r:id="rId10"/>
    <sheet name="2.11.Юрист" sheetId="11" r:id="rId11"/>
    <sheet name="2.12" sheetId="12" r:id="rId12"/>
    <sheet name="2.13 Юрист" sheetId="13" r:id="rId13"/>
    <sheet name="2.14" sheetId="14" r:id="rId14"/>
    <sheet name="Лист2" sheetId="15" r:id="rId15"/>
  </sheets>
  <externalReferences>
    <externalReference r:id="rId18"/>
  </externalReferences>
  <definedNames>
    <definedName name="org">'[1]Титульный'!$F$19</definedName>
    <definedName name="Par1" localSheetId="1">'2.2.'!$A$12</definedName>
    <definedName name="TABLE" localSheetId="9">'2.10.'!$A$4:$B$8</definedName>
    <definedName name="TABLE" localSheetId="6">'2.7.'!$A$4:$B$33</definedName>
    <definedName name="TABLE" localSheetId="7">'2.8.'!$A$4:$B$21</definedName>
    <definedName name="TABLE" localSheetId="8">'2.9.'!#REF!</definedName>
    <definedName name="TABLE_2" localSheetId="8">'2.9.'!#REF!</definedName>
    <definedName name="_xlnm.Print_Area" localSheetId="13">'2.14'!$A$1:$B$15</definedName>
    <definedName name="_xlnm.Print_Area" localSheetId="1">'2.2.'!$A$1:$B$14</definedName>
    <definedName name="_xlnm.Print_Area" localSheetId="6">'2.7.'!$A$1:$B$33</definedName>
    <definedName name="_xlnm.Print_Area" localSheetId="7">'2.8.'!$A$1:$B$21</definedName>
    <definedName name="_xlnm.Print_Area" localSheetId="8">'2.9.'!$A$1:$CS$34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8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<sst xmlns="http://schemas.openxmlformats.org/spreadsheetml/2006/main" count="197" uniqueCount="186">
  <si>
    <t>Форма 2.7. Информация об основных показателях
финансово-хозяйственной деятельности ООО "Горводоканал"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</si>
  <si>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</si>
  <si>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</si>
  <si>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</si>
  <si>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</si>
  <si>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</si>
  <si>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</si>
  <si>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</si>
  <si>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</si>
  <si>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</si>
  <si>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</si>
  <si>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</si>
  <si>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</si>
  <si>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</si>
  <si>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</si>
  <si>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</si>
  <si>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</si>
  <si>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</si>
  <si>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</si>
  <si>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</si>
  <si>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</si>
  <si>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</si>
  <si>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</si>
  <si>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</si>
  <si>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</si>
  <si>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</si>
  <si>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</si>
  <si>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</si>
  <si>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</si>
  <si>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</si>
  <si>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</si>
  <si>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</si>
  <si>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</si>
  <si>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</si>
  <si>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</si>
  <si>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</si>
  <si>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</si>
  <si>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</si>
  <si>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</si>
  <si>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</si>
  <si>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</si>
  <si>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</si>
  <si>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</si>
  <si>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</si>
  <si>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</si>
  <si>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</si>
  <si>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</si>
  <si>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</si>
  <si>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</si>
  <si>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</si>
  <si>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2.1. Общая информация о ООО "Горводоканал"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</si>
  <si>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</si>
  <si>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</si>
  <si>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</si>
  <si>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</si>
  <si>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</si>
  <si>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</si>
  <si>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</si>
  <si>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</si>
  <si>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</si>
  <si>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</si>
  <si>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</si>
  <si>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</si>
  <si>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</si>
  <si>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</si>
  <si>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</si>
  <si>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</si>
  <si>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</si>
  <si>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</si>
  <si>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</si>
  <si>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</si>
  <si>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</si>
  <si>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</si>
  <si>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</si>
  <si>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</si>
  <si>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</si>
  <si>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</si>
  <si>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</si>
  <si>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</si>
  <si>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</si>
  <si>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</si>
  <si>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</si>
  <si>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</si>
  <si>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</si>
  <si>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</si>
  <si>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</si>
  <si>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</si>
  <si>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</si>
  <si>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</si>
  <si>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</si>
  <si>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</si>
  <si>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</si>
  <si>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</si>
  <si>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</si>
  <si>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</si>
  <si>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Баталова</t>
  </si>
  <si>
    <t>Реконструкция водопроводных сетей правобережной и левобережной частей города</t>
  </si>
  <si>
    <t>амортизация</t>
  </si>
  <si>
    <t>итого</t>
  </si>
  <si>
    <t>ИНВЕСТИЦИОННАЯ ПРОГРАММА  общества с ограниченной ответственностью «Горводоканал» 
по реконструкции, модернизации и развитию систем водоснабжения и водоотведения города Когалыма
на 2010 – 2020 гг.</t>
  </si>
  <si>
    <t>2009-2020 года</t>
  </si>
  <si>
    <t>29.06.2009г 29.12.2010года</t>
  </si>
  <si>
    <t>решение Думы города Когалыма ХМАО-Югры</t>
  </si>
  <si>
    <t xml:space="preserve">• повышение надежности работы систем  водоснабжения и
водоотведения в соответствии с нормативными требованиями;
• повышение качества предоставления коммунальных услуг населению.
</t>
  </si>
  <si>
    <t>Общество с ограниченной ответственностью «Горводоканал»</t>
  </si>
  <si>
    <t>Россия, 628484, Ханты-Мансийский АО - Югра, г.Когалым, ул.Дружбы Народов, д.41</t>
  </si>
  <si>
    <t>Gorvodokanal.kgl@vdk-kogalym.ru</t>
  </si>
  <si>
    <t>www.vdk-kogalym.ru</t>
  </si>
  <si>
    <t xml:space="preserve">(34667) 2-52-35                                                                                                          </t>
  </si>
  <si>
    <t>Положение о закупках товаров, работ, услуг для нужд ООО «Горводоканал»</t>
  </si>
  <si>
    <t>c 08.00 до 18.00</t>
  </si>
  <si>
    <t>Региональная служба по тарифам ХМАО-Югры</t>
  </si>
  <si>
    <t>2)_Себестоимость производимых товаров (оказываемых услуг) по регулируемому виду деятельности (тыс. рублей), включая:</t>
  </si>
  <si>
    <t>а)_расходы на оплату холодной воды, приобретаемой у других организаций для последующей подачи потребителям</t>
  </si>
  <si>
    <t>7)_Объем поднятой воды (тыс. куб. метров)</t>
  </si>
  <si>
    <t>8)_Объем покупной воды (тыс. куб. метров)</t>
  </si>
  <si>
    <t>9)_Объем воды, пропущенной через очистные сооружения</t>
  </si>
  <si>
    <t>10)_Объем отпущенной потребителям воды, определенный по приборам учета и расчетным путем (по нормативам потребления) (тыс. куб. метров)</t>
  </si>
  <si>
    <t>11)_Потери воды в сетях (процентов)</t>
  </si>
  <si>
    <t>12)_Среднесписочная численность основного производственного персонала (человек)</t>
  </si>
  <si>
    <t>13)_Удельный расход электроэнергии на подачу воды в сеть (тыс. кВт·ч или тыс. куб. метров)</t>
  </si>
  <si>
    <t>14)_Расход воды на собственные (в том числе хозяйственно-бытовые) нужды (процент объема отпуска воды потребителям)</t>
  </si>
  <si>
    <t>15)_Показатель использования производственных объектов (по объему перекачки) по отношению к пиковому дню отчетного года (процентов)</t>
  </si>
  <si>
    <t>1)_Количество аварий на системах холодного водоснабжения (единиц на километр)</t>
  </si>
  <si>
    <t>2)_Количество случаев ограничения подачи холодной воды по графику с указанием срока действия таких ограничений (менее 24 часов в сутки)</t>
  </si>
  <si>
    <t>3)_Доля потребителей, затронутых ограничениями подачи холодной воды (процентов)</t>
  </si>
  <si>
    <t>4)_Общее количество проведенных проб качества воды по следующим показателям:</t>
  </si>
  <si>
    <t>а)_мутность</t>
  </si>
  <si>
    <t>б)_цветность</t>
  </si>
  <si>
    <t>в)_хлор остаточный общий, в том числе хлор остаточный связанный и хлор остаточный свободный</t>
  </si>
  <si>
    <t>г)_общие колиформные бактерии</t>
  </si>
  <si>
    <t>д)_термотолерантные колиформные бактерии</t>
  </si>
  <si>
    <t>5)_Количество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</si>
  <si>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</si>
  <si>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</si>
  <si>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плата не взимается</t>
  </si>
  <si>
    <t>http://zakupki.gov.ru/epz/main/public/home.html</t>
  </si>
  <si>
    <t>средневзвешенной стоимости 1 кВт·ч</t>
  </si>
  <si>
    <t>Шекета Александр Николаевич</t>
  </si>
  <si>
    <t>№ 1098608000083 от 11 февраля 2009 г. Инспекция ФНС по г.Когалыму ХМАО</t>
  </si>
  <si>
    <t>Условия договора определены Федеральным законом "О водоснабжении и водоотведении" N416-ФЗ от 07.12.2011г.; Правилами холодного водоснабжения и водоотведения, утвержденными Постановлением Правительства РФ от 29.07.2013г. №644; Постановлением Правительства РФ, утвержденным от 29.07.2013г. №645 «Об утверждении типовых договоров в области холодного водоснабжения и водоотведения»; Правилами пользования системами коммунального водоснабжения и канализации в РФ, утвержденными Постановлением Правительства РФ от 12.02.1999г. №167; Правилами осуществления контроля состава и свойств сточных вод, утвержденными Постановлением Правительства РФ от 21.06.2013г. № 525; Правилами организации коммерческого учета воды, сточных вод, утвержденными Постановлением Правительства РФ от 04.09.2013 г. N 776, именуемые в дальнейшем «Правилами организации коммерческого учета»; Гражданским кодексом РФ</t>
  </si>
  <si>
    <t>объем приобретаемой электрической энергии тыс кВт час</t>
  </si>
  <si>
    <r>
      <t xml:space="preserve">1)_Выручка от регулируемой деятельности (тыс. рублей) </t>
    </r>
    <r>
      <rPr>
        <b/>
        <sz val="12"/>
        <rFont val="Times New Roman"/>
        <family val="1"/>
      </rPr>
      <t>по водоснабжению</t>
    </r>
  </si>
  <si>
    <r>
      <t xml:space="preserve">б)_расходы на покупаемую </t>
    </r>
    <r>
      <rPr>
        <b/>
        <sz val="12"/>
        <rFont val="Times New Roman"/>
        <family val="1"/>
      </rPr>
      <t>электрическую энергию (мощность)</t>
    </r>
    <r>
      <rPr>
        <sz val="12"/>
        <rFont val="Times New Roman"/>
        <family val="1"/>
      </rPr>
      <t>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</si>
  <si>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 xml:space="preserve">в)_расходы на </t>
    </r>
    <r>
      <rPr>
        <b/>
        <sz val="12"/>
        <rFont val="Times New Roman"/>
        <family val="1"/>
      </rPr>
      <t>химические реагенты</t>
    </r>
    <r>
      <rPr>
        <sz val="12"/>
        <rFont val="Times New Roman"/>
        <family val="1"/>
      </rPr>
      <t>, используемые в технологическом процессе</t>
    </r>
  </si>
  <si>
    <r>
      <t xml:space="preserve">г)_расходы на </t>
    </r>
    <r>
      <rPr>
        <b/>
        <sz val="12"/>
        <rFont val="Times New Roman"/>
        <family val="1"/>
      </rPr>
      <t>оплату труда и отчисления на социальные нужды основного производственного персонала</t>
    </r>
  </si>
  <si>
    <r>
      <t>д)_расходы на</t>
    </r>
    <r>
      <rPr>
        <b/>
        <sz val="12"/>
        <rFont val="Times New Roman"/>
        <family val="1"/>
      </rPr>
      <t xml:space="preserve"> оплату труда и отчисления на социальные н</t>
    </r>
    <r>
      <rPr>
        <sz val="12"/>
        <rFont val="Times New Roman"/>
        <family val="1"/>
      </rPr>
      <t xml:space="preserve">ужды </t>
    </r>
    <r>
      <rPr>
        <b/>
        <sz val="12"/>
        <rFont val="Times New Roman"/>
        <family val="1"/>
      </rPr>
      <t>административно-управленческого</t>
    </r>
    <r>
      <rPr>
        <sz val="12"/>
        <rFont val="Times New Roman"/>
        <family val="1"/>
      </rPr>
      <t xml:space="preserve"> персонала</t>
    </r>
  </si>
  <si>
    <r>
      <t xml:space="preserve">е)_расходы на </t>
    </r>
    <r>
      <rPr>
        <b/>
        <sz val="12"/>
        <rFont val="Times New Roman"/>
        <family val="1"/>
      </rPr>
      <t xml:space="preserve">амортизацию основных </t>
    </r>
    <r>
      <rPr>
        <sz val="12"/>
        <rFont val="Times New Roman"/>
        <family val="1"/>
      </rPr>
      <t>производственных средств</t>
    </r>
  </si>
  <si>
    <r>
      <t>ж)_</t>
    </r>
    <r>
      <rPr>
        <b/>
        <sz val="12"/>
        <rFont val="Times New Roman"/>
        <family val="1"/>
      </rPr>
      <t>расходы на аренду имущества</t>
    </r>
    <r>
      <rPr>
        <sz val="12"/>
        <rFont val="Times New Roman"/>
        <family val="1"/>
      </rPr>
      <t>, используемого для осуществления регулируемого вида деятельности</t>
    </r>
  </si>
  <si>
    <r>
      <t>з)_</t>
    </r>
    <r>
      <rPr>
        <b/>
        <sz val="12"/>
        <rFont val="Times New Roman"/>
        <family val="1"/>
      </rPr>
      <t xml:space="preserve">общепроизводственные </t>
    </r>
    <r>
      <rPr>
        <sz val="12"/>
        <rFont val="Times New Roman"/>
        <family val="1"/>
      </rPr>
      <t>расходы,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</si>
  <si>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</si>
  <si>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 xml:space="preserve">к)_расходы на капитальный и </t>
    </r>
    <r>
      <rPr>
        <b/>
        <sz val="12"/>
        <rFont val="Times New Roman"/>
        <family val="1"/>
      </rPr>
      <t>текущий ремонт</t>
    </r>
    <r>
      <rPr>
        <sz val="12"/>
        <rFont val="Times New Roman"/>
        <family val="1"/>
      </rPr>
      <t xml:space="preserve">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</si>
  <si>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л)_</t>
    </r>
    <r>
      <rPr>
        <b/>
        <sz val="12"/>
        <rFont val="Times New Roman"/>
        <family val="1"/>
      </rPr>
      <t>расходы на услуги производственного характера</t>
    </r>
    <r>
      <rPr>
        <sz val="12"/>
        <rFont val="Times New Roman"/>
        <family val="1"/>
      </rPr>
      <t>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</si>
  <si>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м)_</t>
    </r>
    <r>
      <rPr>
        <b/>
        <sz val="12"/>
        <rFont val="Times New Roman"/>
        <family val="1"/>
      </rPr>
      <t>прочие расходы</t>
    </r>
    <r>
      <rPr>
        <sz val="12"/>
        <rFont val="Times New Roman"/>
        <family val="1"/>
      </rPr>
      <t>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</si>
  <si>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3)_</t>
    </r>
    <r>
      <rPr>
        <b/>
        <sz val="12"/>
        <rFont val="Times New Roman"/>
        <family val="1"/>
      </rPr>
      <t>Чистая прибыль</t>
    </r>
    <r>
      <rPr>
        <sz val="12"/>
        <rFont val="Times New Roman"/>
        <family val="1"/>
      </rPr>
      <t>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</si>
  <si>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4)_</t>
    </r>
    <r>
      <rPr>
        <b/>
        <sz val="12"/>
        <rFont val="Times New Roman"/>
        <family val="1"/>
      </rPr>
      <t xml:space="preserve">Сведения об изменении стоимости основных фондов </t>
    </r>
    <r>
      <rPr>
        <sz val="12"/>
        <rFont val="Times New Roman"/>
        <family val="1"/>
      </rPr>
      <t>(в том числе за счет ввода в эксплуатацию (вывода из эксплуатации)), их переоценки (тыс. рублей)</t>
    </r>
  </si>
  <si>
    <r>
      <t xml:space="preserve">5)_Валовая прибыль (убытки) от продажи товаров и услуг </t>
    </r>
    <r>
      <rPr>
        <b/>
        <sz val="12"/>
        <rFont val="Times New Roman"/>
        <family val="1"/>
      </rPr>
      <t>по водоснабжению</t>
    </r>
    <r>
      <rPr>
        <sz val="12"/>
        <rFont val="Times New Roman"/>
        <family val="1"/>
      </rPr>
      <t xml:space="preserve"> (тыс. рублей)</t>
    </r>
  </si>
  <si>
    <r>
      <t>6)_</t>
    </r>
    <r>
      <rPr>
        <b/>
        <sz val="12"/>
        <rFont val="Times New Roman"/>
        <family val="1"/>
      </rPr>
      <t>Годовая бухгалтерская отчетность</t>
    </r>
    <r>
      <rPr>
        <sz val="12"/>
        <rFont val="Times New Roman"/>
        <family val="1"/>
      </rPr>
      <t>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</si>
  <si>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Форма 2.14. Информация о предложении регулируемой оргнизации об установлении тарифов в 
сфере холодного водоснабжения на очередной период регулирования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</si>
  <si>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</si>
  <si>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</si>
  <si>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</si>
  <si>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числе, с разбивкой по годам</t>
  </si>
  <si>
    <t>Годовой объем отпущенной потребителями воды</t>
  </si>
  <si>
    <t xml:space="preserve">Размер недополченных доходов регулируемой организации (при их наличии), исчисленный в соответствии с Основами ценообразования </t>
  </si>
  <si>
    <t>Размер экономически обоснованных расхов, не учтенных при регулировании (при их наличии), определенный в соотвествии с Основами ценообразования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</si>
  <si>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</si>
  <si>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</si>
  <si>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</si>
  <si>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</si>
  <si>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 xml:space="preserve">Метод индексации на основе долгосрочных параметров регулирования тарифов </t>
  </si>
  <si>
    <t>за 1 квартал 2018 года.</t>
  </si>
  <si>
    <t>Холодное водоснабжение, в т.ч. транспортировка воды, включая распределение воды</t>
  </si>
  <si>
    <t xml:space="preserve">Приказ РСТ от 06.12.2018г № 80-нп.                                </t>
  </si>
  <si>
    <t>33,11                                                                     33,77</t>
  </si>
  <si>
    <t xml:space="preserve">с 01.01.2019г по 30.06.2019г                                                          с 01.07.2019г по 31.12.2019г                                                    </t>
  </si>
  <si>
    <t>Официальный  интернет-портал правовой информации «www.pravo.gov.ru»  номер опубликования: 8601201812180002  от 18.12.2018г.</t>
  </si>
  <si>
    <t>за 1 квартал 2019 года.</t>
  </si>
  <si>
    <t xml:space="preserve"> 3 года  (с 2020 по 2022гг)</t>
  </si>
  <si>
    <t>1 квартал 2019 год</t>
  </si>
  <si>
    <t>2019год</t>
  </si>
  <si>
    <t>Расчетная величина (с НДС)</t>
  </si>
  <si>
    <t>01.01.2020 по 30.06.2020 - 40,52руб/м3;   01.07.2020 по 31.12.2020г - 43,39руб/м3.    01.01.2021 по 30.06.2021 - 43,39руб/м3;   01.07.2021 по 31.12.2021г - 44,12руб/м3.   01.01.2022 по 30.06.2022 - 44,12руб/м3;   01.07.2022 по 31.12.2022г - 46,08руб/м3.</t>
  </si>
  <si>
    <t xml:space="preserve">Базовый уровень операционных расходов(тыс. руб) - 99 287,33тыс. рублей; Нормативный уровень прибыли - 0,61%; </t>
  </si>
  <si>
    <t>2020г- 169651,78тыс.руб; 2021г - 176923,11тыс.руб 2022г - 182370,63тыс.руб.</t>
  </si>
  <si>
    <t>4852,2тыс.м3.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</si>
</sst>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"/>
    <numFmt numFmtId="176" formatCode="0.0000000000"/>
    <numFmt numFmtId="177" formatCode="0.00000000000"/>
    <numFmt numFmtId="178" formatCode="#,##0.0"/>
    <numFmt numFmtId="179" formatCode="#,##0.00000"/>
    <numFmt numFmtId="180" formatCode="#,##0.000"/>
    <numFmt numFmtId="181" formatCode="#,##0.0000"/>
  </numFmts>
  <fonts count="72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0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21"/>
      <name val="Arial"/>
      <family val="2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1" fillId="0" borderId="6" applyBorder="0">
      <alignment horizontal="center" vertical="center" wrapText="1"/>
      <protection/>
    </xf>
    <xf numFmtId="0" fontId="57" fillId="0" borderId="7" applyNumberFormat="0" applyFill="0" applyAlignment="0" applyProtection="0"/>
    <xf numFmtId="0" fontId="58" fillId="27" borderId="8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6" xfId="0" applyFont="1" applyBorder="1" applyAlignment="1">
      <alignment horizontal="justify" vertical="top" wrapText="1"/>
    </xf>
    <xf numFmtId="0" fontId="19" fillId="0" borderId="25" xfId="0" applyFont="1" applyBorder="1" applyAlignment="1">
      <alignment horizontal="center" wrapText="1"/>
    </xf>
    <xf numFmtId="0" fontId="19" fillId="0" borderId="17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21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1" fillId="0" borderId="12" xfId="0" applyFont="1" applyFill="1" applyBorder="1" applyAlignment="1">
      <alignment horizontal="justify" vertical="top" wrapText="1"/>
    </xf>
    <xf numFmtId="0" fontId="1" fillId="0" borderId="16" xfId="42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4" fontId="22" fillId="0" borderId="0" xfId="42" applyNumberFormat="1" applyFont="1" applyFill="1" applyBorder="1" applyAlignment="1" applyProtection="1">
      <alignment horizontal="justify" vertical="top"/>
      <protection/>
    </xf>
    <xf numFmtId="2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1" fillId="0" borderId="21" xfId="0" applyFont="1" applyFill="1" applyBorder="1" applyAlignment="1">
      <alignment horizontal="center" vertical="top" wrapText="1"/>
    </xf>
    <xf numFmtId="49" fontId="19" fillId="0" borderId="26" xfId="56" applyNumberFormat="1" applyFont="1" applyFill="1" applyBorder="1" applyAlignment="1" applyProtection="1">
      <alignment horizontal="center" vertical="center" wrapText="1"/>
      <protection locked="0"/>
    </xf>
    <xf numFmtId="2" fontId="23" fillId="0" borderId="0" xfId="0" applyNumberFormat="1" applyFont="1" applyFill="1" applyBorder="1" applyAlignment="1">
      <alignment/>
    </xf>
    <xf numFmtId="175" fontId="2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49" fontId="26" fillId="0" borderId="27" xfId="56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>
      <alignment horizontal="center" vertical="top"/>
    </xf>
    <xf numFmtId="175" fontId="1" fillId="0" borderId="12" xfId="0" applyNumberFormat="1" applyFont="1" applyFill="1" applyBorder="1" applyAlignment="1">
      <alignment horizontal="center" vertical="top"/>
    </xf>
    <xf numFmtId="169" fontId="2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49" fontId="29" fillId="0" borderId="28" xfId="42" applyNumberFormat="1" applyFont="1" applyFill="1" applyBorder="1" applyAlignment="1" applyProtection="1">
      <alignment vertical="center" wrapText="1"/>
      <protection locked="0"/>
    </xf>
    <xf numFmtId="49" fontId="29" fillId="0" borderId="29" xfId="42" applyNumberFormat="1" applyFont="1" applyFill="1" applyBorder="1" applyAlignment="1" applyProtection="1">
      <alignment vertical="center" wrapText="1"/>
      <protection locked="0"/>
    </xf>
    <xf numFmtId="49" fontId="29" fillId="0" borderId="30" xfId="42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 wrapText="1"/>
    </xf>
    <xf numFmtId="0" fontId="66" fillId="0" borderId="0" xfId="0" applyFont="1" applyFill="1" applyAlignment="1">
      <alignment/>
    </xf>
    <xf numFmtId="0" fontId="1" fillId="0" borderId="31" xfId="0" applyFont="1" applyBorder="1" applyAlignment="1">
      <alignment horizontal="justify" vertical="top" wrapText="1"/>
    </xf>
    <xf numFmtId="0" fontId="6" fillId="32" borderId="26" xfId="42" applyFill="1" applyBorder="1" applyAlignment="1" applyProtection="1">
      <alignment horizontal="justify" vertical="top" wrapText="1"/>
      <protection/>
    </xf>
    <xf numFmtId="0" fontId="1" fillId="0" borderId="32" xfId="0" applyFont="1" applyBorder="1" applyAlignment="1">
      <alignment horizontal="justify" vertical="top" wrapText="1"/>
    </xf>
    <xf numFmtId="0" fontId="29" fillId="33" borderId="27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justify" vertical="top" wrapText="1"/>
    </xf>
    <xf numFmtId="0" fontId="29" fillId="33" borderId="34" xfId="42" applyNumberFormat="1" applyFont="1" applyFill="1" applyBorder="1" applyAlignment="1" applyProtection="1">
      <alignment horizontal="left" vertical="center" wrapText="1"/>
      <protection locked="0"/>
    </xf>
    <xf numFmtId="4" fontId="28" fillId="32" borderId="0" xfId="55" applyNumberFormat="1" applyFont="1" applyFill="1" applyBorder="1" applyAlignment="1">
      <alignment horizontal="right" vertical="top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justify"/>
    </xf>
    <xf numFmtId="49" fontId="29" fillId="34" borderId="0" xfId="57" applyNumberFormat="1" applyFont="1" applyFill="1" applyBorder="1" applyAlignment="1" applyProtection="1">
      <alignment horizontal="center" vertical="center" wrapText="1"/>
      <protection locked="0"/>
    </xf>
    <xf numFmtId="4" fontId="29" fillId="34" borderId="0" xfId="42" applyNumberFormat="1" applyFont="1" applyFill="1" applyBorder="1" applyAlignment="1" applyProtection="1">
      <alignment horizontal="right" vertical="center" wrapText="1"/>
      <protection locked="0"/>
    </xf>
    <xf numFmtId="4" fontId="29" fillId="34" borderId="0" xfId="42" applyNumberFormat="1" applyFont="1" applyFill="1" applyBorder="1" applyAlignment="1" applyProtection="1">
      <alignment horizontal="right" vertical="center" wrapText="1"/>
      <protection/>
    </xf>
    <xf numFmtId="181" fontId="21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justify" vertical="top" wrapText="1"/>
    </xf>
    <xf numFmtId="0" fontId="1" fillId="0" borderId="35" xfId="0" applyFont="1" applyFill="1" applyBorder="1" applyAlignment="1">
      <alignment horizontal="justify" vertical="top" wrapText="1"/>
    </xf>
    <xf numFmtId="0" fontId="1" fillId="0" borderId="36" xfId="0" applyFont="1" applyFill="1" applyBorder="1" applyAlignment="1">
      <alignment horizontal="justify" vertical="top" wrapText="1"/>
    </xf>
    <xf numFmtId="0" fontId="1" fillId="0" borderId="32" xfId="0" applyFont="1" applyFill="1" applyBorder="1" applyAlignment="1">
      <alignment horizontal="justify" vertical="top" wrapText="1"/>
    </xf>
    <xf numFmtId="0" fontId="21" fillId="0" borderId="35" xfId="0" applyFont="1" applyFill="1" applyBorder="1" applyAlignment="1">
      <alignment vertical="top" wrapText="1"/>
    </xf>
    <xf numFmtId="0" fontId="21" fillId="0" borderId="35" xfId="0" applyFont="1" applyFill="1" applyBorder="1" applyAlignment="1">
      <alignment horizontal="justify" vertical="top" wrapText="1"/>
    </xf>
    <xf numFmtId="0" fontId="1" fillId="0" borderId="33" xfId="0" applyFont="1" applyFill="1" applyBorder="1" applyAlignment="1">
      <alignment horizontal="justify" vertical="top" wrapText="1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/>
    </xf>
    <xf numFmtId="2" fontId="26" fillId="34" borderId="12" xfId="57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8" fillId="0" borderId="0" xfId="0" applyFont="1" applyFill="1" applyAlignment="1">
      <alignment/>
    </xf>
    <xf numFmtId="4" fontId="69" fillId="0" borderId="37" xfId="0" applyNumberFormat="1" applyFont="1" applyFill="1" applyBorder="1" applyAlignment="1">
      <alignment horizontal="center" vertical="center"/>
    </xf>
    <xf numFmtId="178" fontId="69" fillId="0" borderId="27" xfId="0" applyNumberFormat="1" applyFont="1" applyFill="1" applyBorder="1" applyAlignment="1">
      <alignment horizontal="center" vertical="center"/>
    </xf>
    <xf numFmtId="4" fontId="68" fillId="0" borderId="38" xfId="0" applyNumberFormat="1" applyFont="1" applyFill="1" applyBorder="1" applyAlignment="1">
      <alignment horizontal="center" vertical="center"/>
    </xf>
    <xf numFmtId="169" fontId="68" fillId="0" borderId="27" xfId="0" applyNumberFormat="1" applyFont="1" applyFill="1" applyBorder="1" applyAlignment="1">
      <alignment horizontal="center" vertical="center"/>
    </xf>
    <xf numFmtId="2" fontId="68" fillId="0" borderId="39" xfId="0" applyNumberFormat="1" applyFont="1" applyFill="1" applyBorder="1" applyAlignment="1">
      <alignment horizontal="center" vertical="center"/>
    </xf>
    <xf numFmtId="4" fontId="68" fillId="0" borderId="27" xfId="0" applyNumberFormat="1" applyFont="1" applyFill="1" applyBorder="1" applyAlignment="1">
      <alignment horizontal="center" vertical="center"/>
    </xf>
    <xf numFmtId="4" fontId="68" fillId="0" borderId="40" xfId="0" applyNumberFormat="1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/>
    </xf>
    <xf numFmtId="3" fontId="68" fillId="0" borderId="38" xfId="0" applyNumberFormat="1" applyFont="1" applyFill="1" applyBorder="1" applyAlignment="1">
      <alignment horizontal="center" vertical="center"/>
    </xf>
    <xf numFmtId="4" fontId="70" fillId="0" borderId="38" xfId="42" applyNumberFormat="1" applyFont="1" applyFill="1" applyBorder="1" applyAlignment="1" applyProtection="1">
      <alignment horizontal="justify" vertical="top"/>
      <protection/>
    </xf>
    <xf numFmtId="0" fontId="68" fillId="0" borderId="38" xfId="0" applyFont="1" applyFill="1" applyBorder="1" applyAlignment="1">
      <alignment horizontal="center" vertical="center"/>
    </xf>
    <xf numFmtId="2" fontId="68" fillId="0" borderId="38" xfId="0" applyNumberFormat="1" applyFont="1" applyFill="1" applyBorder="1" applyAlignment="1">
      <alignment horizontal="center" vertical="center"/>
    </xf>
    <xf numFmtId="1" fontId="68" fillId="0" borderId="3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justify" vertical="top" wrapText="1"/>
    </xf>
    <xf numFmtId="0" fontId="1" fillId="0" borderId="36" xfId="0" applyFont="1" applyFill="1" applyBorder="1" applyAlignment="1">
      <alignment horizontal="justify" vertical="top" wrapText="1"/>
    </xf>
    <xf numFmtId="4" fontId="68" fillId="0" borderId="38" xfId="0" applyNumberFormat="1" applyFont="1" applyFill="1" applyBorder="1" applyAlignment="1">
      <alignment horizontal="center" vertical="center"/>
    </xf>
    <xf numFmtId="4" fontId="68" fillId="0" borderId="4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4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175" fontId="1" fillId="0" borderId="42" xfId="0" applyNumberFormat="1" applyFont="1" applyBorder="1" applyAlignment="1">
      <alignment horizontal="center"/>
    </xf>
    <xf numFmtId="175" fontId="1" fillId="0" borderId="43" xfId="0" applyNumberFormat="1" applyFont="1" applyBorder="1" applyAlignment="1">
      <alignment horizontal="center"/>
    </xf>
    <xf numFmtId="175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1" fillId="0" borderId="42" xfId="0" applyFont="1" applyBorder="1" applyAlignment="1">
      <alignment horizontal="justify" wrapText="1"/>
    </xf>
    <xf numFmtId="0" fontId="1" fillId="0" borderId="43" xfId="0" applyFont="1" applyBorder="1" applyAlignment="1">
      <alignment horizontal="justify" wrapText="1"/>
    </xf>
    <xf numFmtId="0" fontId="1" fillId="0" borderId="44" xfId="0" applyFont="1" applyBorder="1" applyAlignment="1">
      <alignment horizontal="justify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4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2.7." xfId="55"/>
    <cellStyle name="Обычный_JKH.OPEN.INFO.VO(v3.5)_цены161210" xfId="56"/>
    <cellStyle name="Обычный_ЖКУ_проект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9</xdr:row>
      <xdr:rowOff>0</xdr:rowOff>
    </xdr:from>
    <xdr:ext cx="219075" cy="942975"/>
    <xdr:grpSp>
      <xdr:nvGrpSpPr>
        <xdr:cNvPr id="1" name="shCalendar" hidden="1"/>
        <xdr:cNvGrpSpPr>
          <a:grpSpLocks/>
        </xdr:cNvGrpSpPr>
      </xdr:nvGrpSpPr>
      <xdr:grpSpPr>
        <a:xfrm>
          <a:off x="4305300" y="2714625"/>
          <a:ext cx="219075" cy="942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9</xdr:row>
      <xdr:rowOff>0</xdr:rowOff>
    </xdr:from>
    <xdr:ext cx="219075" cy="942975"/>
    <xdr:grpSp>
      <xdr:nvGrpSpPr>
        <xdr:cNvPr id="4" name="shCalendar" hidden="1"/>
        <xdr:cNvGrpSpPr>
          <a:grpSpLocks/>
        </xdr:cNvGrpSpPr>
      </xdr:nvGrpSpPr>
      <xdr:grpSpPr>
        <a:xfrm>
          <a:off x="4305300" y="2714625"/>
          <a:ext cx="219075" cy="942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7" name="shCalendar" hidden="1"/>
        <xdr:cNvGrpSpPr>
          <a:grpSpLocks/>
        </xdr:cNvGrpSpPr>
      </xdr:nvGrpSpPr>
      <xdr:grpSpPr>
        <a:xfrm>
          <a:off x="4305300" y="6810375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10" name="shCalendar" hidden="1"/>
        <xdr:cNvGrpSpPr>
          <a:grpSpLocks/>
        </xdr:cNvGrpSpPr>
      </xdr:nvGrpSpPr>
      <xdr:grpSpPr>
        <a:xfrm>
          <a:off x="4305300" y="6810375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ООО "Горводоканал"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C67"/>
  <sheetViews>
    <sheetView view="pageBreakPreview" zoomScale="60" zoomScaleNormal="85" zoomScalePageLayoutView="0" workbookViewId="0" topLeftCell="A10">
      <selection activeCell="B14" sqref="B14"/>
    </sheetView>
  </sheetViews>
  <sheetFormatPr defaultColWidth="9.00390625" defaultRowHeight="12.75"/>
  <cols>
    <col min="1" max="1" width="52.00390625" style="25" customWidth="1"/>
    <col min="2" max="2" width="50.375" style="25" customWidth="1"/>
    <col min="3" max="3" width="35.125" style="25" hidden="1" customWidth="1"/>
    <col min="4" max="16384" width="9.125" style="25" customWidth="1"/>
  </cols>
  <sheetData>
    <row r="3" spans="1:2" s="24" customFormat="1" ht="47.25" customHeight="1" thickBot="1">
      <c r="A3" s="138" t="s">
        <v>50</v>
      </c>
      <c r="B3" s="138"/>
    </row>
    <row r="4" spans="1:2" ht="47.25" customHeight="1" thickBot="1">
      <c r="A4" s="17"/>
      <c r="B4" s="28"/>
    </row>
    <row r="5" spans="1:2" ht="39" customHeight="1" thickBot="1">
      <c r="A5" s="29" t="s">
        <v>37</v>
      </c>
      <c r="B5" s="30" t="s">
        <v>104</v>
      </c>
    </row>
    <row r="6" spans="1:2" ht="39" customHeight="1" thickBot="1">
      <c r="A6" s="20" t="s">
        <v>38</v>
      </c>
      <c r="B6" s="31" t="s">
        <v>138</v>
      </c>
    </row>
    <row r="7" spans="1:2" ht="95.25" thickBot="1">
      <c r="A7" s="20" t="s">
        <v>39</v>
      </c>
      <c r="B7" s="30" t="s">
        <v>139</v>
      </c>
    </row>
    <row r="8" spans="1:2" ht="39" customHeight="1" thickBot="1">
      <c r="A8" s="20" t="s">
        <v>40</v>
      </c>
      <c r="B8" s="31" t="s">
        <v>105</v>
      </c>
    </row>
    <row r="9" spans="1:2" ht="39" customHeight="1" thickBot="1">
      <c r="A9" s="20" t="s">
        <v>41</v>
      </c>
      <c r="B9" s="30" t="s">
        <v>105</v>
      </c>
    </row>
    <row r="10" spans="1:2" ht="39" customHeight="1" thickBot="1">
      <c r="A10" s="20" t="s">
        <v>42</v>
      </c>
      <c r="B10" s="31" t="s">
        <v>108</v>
      </c>
    </row>
    <row r="11" spans="1:2" ht="39" customHeight="1" thickBot="1">
      <c r="A11" s="20" t="s">
        <v>43</v>
      </c>
      <c r="B11" s="32" t="s">
        <v>107</v>
      </c>
    </row>
    <row r="12" spans="1:2" ht="39" customHeight="1" thickBot="1">
      <c r="A12" s="20" t="s">
        <v>44</v>
      </c>
      <c r="B12" s="31" t="s">
        <v>106</v>
      </c>
    </row>
    <row r="13" spans="1:2" ht="54.75" customHeight="1" thickBot="1">
      <c r="A13" s="20" t="s">
        <v>45</v>
      </c>
      <c r="B13" s="30" t="s">
        <v>110</v>
      </c>
    </row>
    <row r="14" spans="1:2" ht="39" customHeight="1" thickBot="1">
      <c r="A14" s="16" t="s">
        <v>46</v>
      </c>
      <c r="B14" s="23" t="s">
        <v>172</v>
      </c>
    </row>
    <row r="15" spans="1:3" ht="39" customHeight="1" thickBot="1">
      <c r="A15" s="16" t="s">
        <v>47</v>
      </c>
      <c r="B15" s="23">
        <v>127.2</v>
      </c>
      <c r="C15" s="25" t="s">
        <v>95</v>
      </c>
    </row>
    <row r="16" spans="1:3" ht="39" customHeight="1" thickBot="1">
      <c r="A16" s="16" t="s">
        <v>48</v>
      </c>
      <c r="B16" s="23">
        <v>44</v>
      </c>
      <c r="C16" s="25" t="s">
        <v>95</v>
      </c>
    </row>
    <row r="17" spans="1:3" ht="39" customHeight="1" thickBot="1">
      <c r="A17" s="16" t="s">
        <v>49</v>
      </c>
      <c r="B17" s="23">
        <v>1</v>
      </c>
      <c r="C17" s="25" t="s">
        <v>95</v>
      </c>
    </row>
    <row r="18" spans="1:2" ht="15.75">
      <c r="A18" s="1"/>
      <c r="B18" s="27"/>
    </row>
    <row r="19" spans="1:2" ht="12.75">
      <c r="A19" s="27"/>
      <c r="B19" s="27"/>
    </row>
    <row r="20" spans="1:2" ht="12.75">
      <c r="A20" s="27"/>
      <c r="B20" s="27"/>
    </row>
    <row r="21" spans="1:2" ht="12.75">
      <c r="A21" s="27"/>
      <c r="B21" s="27"/>
    </row>
    <row r="22" spans="1:2" ht="12.75">
      <c r="A22" s="27"/>
      <c r="B22" s="27"/>
    </row>
    <row r="23" spans="1:2" ht="12.75">
      <c r="A23" s="27"/>
      <c r="B23" s="27"/>
    </row>
    <row r="24" spans="1:2" ht="12.75">
      <c r="A24" s="27"/>
      <c r="B24" s="27"/>
    </row>
    <row r="25" spans="1:2" ht="12.75">
      <c r="A25" s="27"/>
      <c r="B25" s="27"/>
    </row>
    <row r="26" spans="1:2" ht="12.75">
      <c r="A26" s="27"/>
      <c r="B26" s="27"/>
    </row>
    <row r="27" spans="1:2" ht="12.75">
      <c r="A27" s="27"/>
      <c r="B27" s="27"/>
    </row>
    <row r="28" spans="1:2" ht="12.75">
      <c r="A28" s="27"/>
      <c r="B28" s="27"/>
    </row>
    <row r="29" spans="1:2" ht="12.75">
      <c r="A29" s="27"/>
      <c r="B29" s="27"/>
    </row>
    <row r="30" spans="1:2" ht="12.75">
      <c r="A30" s="27"/>
      <c r="B30" s="27"/>
    </row>
    <row r="31" spans="1:2" ht="12.75">
      <c r="A31" s="27"/>
      <c r="B31" s="27"/>
    </row>
    <row r="32" spans="1:2" ht="12.75">
      <c r="A32" s="27"/>
      <c r="B32" s="27"/>
    </row>
    <row r="33" spans="1:2" ht="12.75">
      <c r="A33" s="27"/>
      <c r="B33" s="27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</sheetData>
  <sheetProtection/>
  <mergeCells count="1">
    <mergeCell ref="A3:B3"/>
  </mergeCells>
  <hyperlinks>
    <hyperlink ref="B11" r:id="rId1" display="http://www.vdk-kogalym.ru/"/>
  </hyperlinks>
  <printOptions/>
  <pageMargins left="0.75" right="0.75" top="1" bottom="1" header="0.5" footer="0.5"/>
  <pageSetup horizontalDpi="600" verticalDpi="600" orientation="portrait" paperSize="9" scale="8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B8"/>
  <sheetViews>
    <sheetView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4" width="9.125" style="1" customWidth="1"/>
    <col min="5" max="5" width="27.875" style="1" customWidth="1"/>
    <col min="6" max="16384" width="9.125" style="1" customWidth="1"/>
  </cols>
  <sheetData>
    <row r="1" ht="3" customHeight="1"/>
    <row r="2" spans="1:2" s="5" customFormat="1" ht="68.25" customHeight="1">
      <c r="A2" s="216" t="s">
        <v>32</v>
      </c>
      <c r="B2" s="217"/>
    </row>
    <row r="3" spans="1:2" s="4" customFormat="1" ht="12" customHeight="1">
      <c r="A3" s="6"/>
      <c r="B3" s="6"/>
    </row>
    <row r="4" spans="1:2" ht="48" customHeight="1">
      <c r="A4" s="2" t="s">
        <v>33</v>
      </c>
      <c r="B4" s="84">
        <v>3</v>
      </c>
    </row>
    <row r="5" spans="1:2" ht="48" customHeight="1">
      <c r="A5" s="2" t="s">
        <v>34</v>
      </c>
      <c r="B5" s="84">
        <v>3</v>
      </c>
    </row>
    <row r="6" spans="1:2" ht="79.5" customHeight="1">
      <c r="A6" s="214" t="s">
        <v>35</v>
      </c>
      <c r="B6" s="153">
        <v>0</v>
      </c>
    </row>
    <row r="7" spans="1:2" ht="15.75" hidden="1">
      <c r="A7" s="215"/>
      <c r="B7" s="154"/>
    </row>
    <row r="8" spans="1:2" ht="31.5" customHeight="1">
      <c r="A8" s="3" t="s">
        <v>36</v>
      </c>
      <c r="B8" s="85">
        <v>11.4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7:B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2" width="53.75390625" style="25" customWidth="1"/>
    <col min="3" max="16384" width="9.125" style="25" customWidth="1"/>
  </cols>
  <sheetData>
    <row r="7" spans="1:2" s="24" customFormat="1" ht="39" customHeight="1">
      <c r="A7" s="218" t="s">
        <v>83</v>
      </c>
      <c r="B7" s="218"/>
    </row>
    <row r="8" spans="1:2" ht="16.5">
      <c r="A8" s="33"/>
      <c r="B8" s="27"/>
    </row>
    <row r="9" spans="1:2" ht="17.25" thickBot="1">
      <c r="A9" s="33"/>
      <c r="B9" s="27"/>
    </row>
    <row r="10" spans="1:2" ht="331.5" thickBot="1">
      <c r="A10" s="14" t="s">
        <v>84</v>
      </c>
      <c r="B10" s="48" t="s">
        <v>140</v>
      </c>
    </row>
  </sheetData>
  <sheetProtection/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7:C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5.875" style="26" customWidth="1"/>
    <col min="2" max="2" width="48.75390625" style="26" customWidth="1"/>
    <col min="3" max="16384" width="9.125" style="26" customWidth="1"/>
  </cols>
  <sheetData>
    <row r="3" ht="10.5" customHeight="1"/>
    <row r="4" ht="15.75" hidden="1"/>
    <row r="5" ht="15.75" hidden="1"/>
    <row r="6" ht="21" customHeight="1" hidden="1"/>
    <row r="7" spans="1:3" s="82" customFormat="1" ht="15.75">
      <c r="A7" s="219" t="s">
        <v>85</v>
      </c>
      <c r="B7" s="219"/>
      <c r="C7" s="81"/>
    </row>
    <row r="8" spans="1:3" s="82" customFormat="1" ht="42" customHeight="1" thickBot="1">
      <c r="A8" s="220" t="s">
        <v>86</v>
      </c>
      <c r="B8" s="220"/>
      <c r="C8" s="81"/>
    </row>
    <row r="9" spans="1:3" ht="117" customHeight="1">
      <c r="A9" s="95" t="s">
        <v>87</v>
      </c>
      <c r="B9" s="96" t="s">
        <v>169</v>
      </c>
      <c r="C9" s="1"/>
    </row>
    <row r="10" spans="1:3" ht="322.5" customHeight="1">
      <c r="A10" s="97" t="s">
        <v>88</v>
      </c>
      <c r="B10" s="98" t="s">
        <v>166</v>
      </c>
      <c r="C10" s="1"/>
    </row>
    <row r="11" spans="1:2" s="1" customFormat="1" ht="121.5" customHeight="1">
      <c r="A11" s="97" t="s">
        <v>89</v>
      </c>
      <c r="B11" s="98" t="s">
        <v>167</v>
      </c>
    </row>
    <row r="12" spans="1:2" s="1" customFormat="1" ht="84" customHeight="1" thickBot="1">
      <c r="A12" s="99" t="s">
        <v>90</v>
      </c>
      <c r="B12" s="100" t="s">
        <v>168</v>
      </c>
    </row>
  </sheetData>
  <sheetProtection/>
  <mergeCells count="2">
    <mergeCell ref="A7:B7"/>
    <mergeCell ref="A8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0:B12">
      <formula1>900</formula1>
    </dataValidation>
  </dataValidations>
  <hyperlinks>
    <hyperlink ref="B9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6:B1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5.75390625" style="25" customWidth="1"/>
    <col min="2" max="2" width="55.375" style="25" customWidth="1"/>
    <col min="3" max="16384" width="9.125" style="25" customWidth="1"/>
  </cols>
  <sheetData>
    <row r="6" spans="1:2" s="24" customFormat="1" ht="53.25" customHeight="1">
      <c r="A6" s="221" t="s">
        <v>91</v>
      </c>
      <c r="B6" s="221"/>
    </row>
    <row r="7" spans="1:2" ht="16.5">
      <c r="A7" s="34"/>
      <c r="B7" s="35"/>
    </row>
    <row r="8" spans="1:2" ht="17.25" thickBot="1">
      <c r="A8" s="34"/>
      <c r="B8" s="35"/>
    </row>
    <row r="9" spans="1:2" ht="32.25" thickBot="1">
      <c r="A9" s="36" t="s">
        <v>92</v>
      </c>
      <c r="B9" s="37" t="s">
        <v>109</v>
      </c>
    </row>
    <row r="10" spans="1:2" ht="45.75" customHeight="1" thickBot="1">
      <c r="A10" s="38" t="s">
        <v>93</v>
      </c>
      <c r="B10" s="39" t="s">
        <v>136</v>
      </c>
    </row>
    <row r="11" spans="1:2" ht="45.75" customHeight="1" thickBot="1">
      <c r="A11" s="38" t="s">
        <v>94</v>
      </c>
      <c r="B11" s="40" t="s">
        <v>136</v>
      </c>
    </row>
    <row r="12" ht="15.75">
      <c r="A12" s="26"/>
    </row>
  </sheetData>
  <sheetProtection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5:L20"/>
  <sheetViews>
    <sheetView view="pageBreakPreview" zoomScaleSheetLayoutView="100" zoomScalePageLayoutView="0" workbookViewId="0" topLeftCell="A5">
      <selection activeCell="C11" sqref="C11"/>
    </sheetView>
  </sheetViews>
  <sheetFormatPr defaultColWidth="9.00390625" defaultRowHeight="12.75"/>
  <cols>
    <col min="1" max="1" width="61.875" style="0" customWidth="1"/>
    <col min="2" max="2" width="41.25390625" style="122" customWidth="1"/>
    <col min="7" max="13" width="9.125" style="104" customWidth="1"/>
  </cols>
  <sheetData>
    <row r="1" ht="12.75" hidden="1"/>
    <row r="2" ht="12.75" hidden="1"/>
    <row r="3" ht="12.75" hidden="1"/>
    <row r="4" ht="12.75" hidden="1"/>
    <row r="5" spans="1:2" ht="53.25" customHeight="1">
      <c r="A5" s="218" t="s">
        <v>158</v>
      </c>
      <c r="B5" s="218"/>
    </row>
    <row r="8" spans="1:8" ht="66.75" customHeight="1">
      <c r="A8" s="92" t="s">
        <v>159</v>
      </c>
      <c r="B8" s="103" t="s">
        <v>170</v>
      </c>
      <c r="H8" s="105"/>
    </row>
    <row r="9" spans="1:2" ht="171.75" customHeight="1">
      <c r="A9" s="92" t="s">
        <v>181</v>
      </c>
      <c r="B9" s="120" t="s">
        <v>182</v>
      </c>
    </row>
    <row r="10" spans="1:2" ht="31.5" customHeight="1">
      <c r="A10" s="92" t="s">
        <v>160</v>
      </c>
      <c r="B10" s="102" t="s">
        <v>178</v>
      </c>
    </row>
    <row r="11" spans="1:12" ht="87" customHeight="1">
      <c r="A11" s="93" t="s">
        <v>161</v>
      </c>
      <c r="B11" s="121" t="s">
        <v>183</v>
      </c>
      <c r="G11" s="106"/>
      <c r="H11" s="106"/>
      <c r="I11" s="107"/>
      <c r="J11" s="108"/>
      <c r="K11" s="108"/>
      <c r="L11" s="107"/>
    </row>
    <row r="12" spans="1:12" ht="96.75" customHeight="1">
      <c r="A12" s="93" t="s">
        <v>162</v>
      </c>
      <c r="B12" s="123" t="s">
        <v>184</v>
      </c>
      <c r="G12" s="106"/>
      <c r="H12" s="106"/>
      <c r="I12" s="107"/>
      <c r="J12" s="108"/>
      <c r="K12" s="108"/>
      <c r="L12" s="107"/>
    </row>
    <row r="13" spans="1:12" ht="37.5" customHeight="1">
      <c r="A13" s="93" t="s">
        <v>163</v>
      </c>
      <c r="B13" s="102" t="s">
        <v>185</v>
      </c>
      <c r="G13" s="106"/>
      <c r="H13" s="106"/>
      <c r="I13" s="107"/>
      <c r="J13" s="108"/>
      <c r="K13" s="108"/>
      <c r="L13" s="107"/>
    </row>
    <row r="14" spans="1:12" ht="61.5" customHeight="1">
      <c r="A14" s="93" t="s">
        <v>164</v>
      </c>
      <c r="B14" s="102">
        <v>0</v>
      </c>
      <c r="G14" s="106"/>
      <c r="H14" s="106"/>
      <c r="I14" s="107"/>
      <c r="J14" s="108"/>
      <c r="K14" s="108"/>
      <c r="L14" s="107"/>
    </row>
    <row r="15" spans="1:12" ht="56.25" customHeight="1">
      <c r="A15" s="93" t="s">
        <v>165</v>
      </c>
      <c r="B15" s="102">
        <v>0</v>
      </c>
      <c r="G15" s="106"/>
      <c r="H15" s="106"/>
      <c r="I15" s="107"/>
      <c r="J15" s="108"/>
      <c r="K15" s="108"/>
      <c r="L15" s="107"/>
    </row>
    <row r="16" spans="7:12" ht="12.75">
      <c r="G16" s="106"/>
      <c r="H16" s="106"/>
      <c r="I16" s="107"/>
      <c r="J16" s="108"/>
      <c r="K16" s="108"/>
      <c r="L16" s="107"/>
    </row>
    <row r="17" spans="7:12" ht="12.75">
      <c r="G17" s="106"/>
      <c r="H17" s="106"/>
      <c r="I17" s="107"/>
      <c r="J17" s="108"/>
      <c r="K17" s="108"/>
      <c r="L17" s="107"/>
    </row>
    <row r="18" spans="7:12" ht="12.75">
      <c r="G18" s="106"/>
      <c r="H18" s="106"/>
      <c r="I18" s="107"/>
      <c r="J18" s="108"/>
      <c r="K18" s="108"/>
      <c r="L18" s="107"/>
    </row>
    <row r="19" spans="7:12" ht="12.75">
      <c r="G19" s="106"/>
      <c r="H19" s="106"/>
      <c r="I19" s="107"/>
      <c r="J19" s="108"/>
      <c r="K19" s="108"/>
      <c r="L19" s="107"/>
    </row>
    <row r="20" spans="7:12" ht="12.75">
      <c r="G20" s="106"/>
      <c r="H20" s="106"/>
      <c r="I20" s="107"/>
      <c r="J20" s="108"/>
      <c r="K20" s="108"/>
      <c r="L20" s="107"/>
    </row>
  </sheetData>
  <sheetProtection/>
  <mergeCells count="1">
    <mergeCell ref="A5:B5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:H20 B9"/>
    <dataValidation type="decimal" allowBlank="1" showErrorMessage="1" errorTitle="Ошибка" error="Допускается ввод только неотрицательных чисел!" sqref="I11:L20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2:M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G14"/>
  <sheetViews>
    <sheetView view="pageBreakPreview" zoomScale="60" zoomScalePageLayoutView="0" workbookViewId="0" topLeftCell="A1">
      <selection activeCell="B7" sqref="B7"/>
    </sheetView>
  </sheetViews>
  <sheetFormatPr defaultColWidth="9.00390625" defaultRowHeight="12.75"/>
  <cols>
    <col min="1" max="2" width="49.375" style="45" customWidth="1"/>
    <col min="3" max="16384" width="9.125" style="45" customWidth="1"/>
  </cols>
  <sheetData>
    <row r="1" ht="15.75"/>
    <row r="2" ht="15.75"/>
    <row r="3" ht="15.75"/>
    <row r="4" spans="1:2" s="43" customFormat="1" ht="16.5" thickBot="1">
      <c r="A4" s="139" t="s">
        <v>51</v>
      </c>
      <c r="B4" s="139"/>
    </row>
    <row r="5" spans="1:2" ht="16.5" thickBot="1">
      <c r="A5" s="44"/>
      <c r="B5" s="44"/>
    </row>
    <row r="6" spans="1:2" ht="50.25" customHeight="1" thickBot="1">
      <c r="A6" s="36" t="s">
        <v>52</v>
      </c>
      <c r="B6" s="67" t="s">
        <v>111</v>
      </c>
    </row>
    <row r="7" spans="1:2" ht="52.5" customHeight="1" thickBot="1">
      <c r="A7" s="38" t="s">
        <v>53</v>
      </c>
      <c r="B7" s="83" t="s">
        <v>173</v>
      </c>
    </row>
    <row r="8" spans="1:2" ht="42" customHeight="1" thickBot="1">
      <c r="A8" s="38" t="s">
        <v>54</v>
      </c>
      <c r="B8" s="42" t="s">
        <v>174</v>
      </c>
    </row>
    <row r="9" spans="1:7" ht="44.25" customHeight="1" thickBot="1">
      <c r="A9" s="38" t="s">
        <v>55</v>
      </c>
      <c r="B9" s="66" t="s">
        <v>175</v>
      </c>
      <c r="G9" s="89"/>
    </row>
    <row r="10" spans="1:7" ht="50.25" customHeight="1" thickBot="1">
      <c r="A10" s="38" t="s">
        <v>56</v>
      </c>
      <c r="B10" s="32" t="s">
        <v>176</v>
      </c>
      <c r="G10" s="90"/>
    </row>
    <row r="11" spans="1:7" ht="15.75">
      <c r="A11" s="46"/>
      <c r="G11" s="90"/>
    </row>
    <row r="12" spans="1:7" ht="15.75">
      <c r="A12" s="26"/>
      <c r="G12" s="90"/>
    </row>
    <row r="13" ht="15.75">
      <c r="G13" s="90"/>
    </row>
    <row r="14" ht="15.75">
      <c r="G14" s="91"/>
    </row>
  </sheetData>
  <sheetProtection/>
  <mergeCells count="1">
    <mergeCell ref="A4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9">
      <formula1>900</formula1>
    </dataValidation>
  </dataValidations>
  <printOptions/>
  <pageMargins left="0.75" right="0.75" top="1" bottom="1" header="0.5" footer="0.5"/>
  <pageSetup horizontalDpi="600" verticalDpi="6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4:B1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3.875" style="0" customWidth="1"/>
    <col min="2" max="2" width="40.125" style="0" customWidth="1"/>
    <col min="3" max="5" width="26.875" style="0" customWidth="1"/>
  </cols>
  <sheetData>
    <row r="4" spans="1:2" ht="17.25" thickBot="1">
      <c r="A4" s="140" t="s">
        <v>57</v>
      </c>
      <c r="B4" s="140"/>
    </row>
    <row r="5" spans="1:2" ht="17.25" thickBot="1">
      <c r="A5" s="17"/>
      <c r="B5" s="17"/>
    </row>
    <row r="6" spans="1:2" ht="76.5" customHeight="1" thickBot="1">
      <c r="A6" s="14" t="s">
        <v>58</v>
      </c>
      <c r="B6" s="21">
        <v>0</v>
      </c>
    </row>
    <row r="7" spans="1:2" ht="76.5" customHeight="1" thickBot="1">
      <c r="A7" s="16" t="s">
        <v>59</v>
      </c>
      <c r="B7" s="22">
        <v>0</v>
      </c>
    </row>
    <row r="8" spans="1:2" ht="76.5" customHeight="1" thickBot="1">
      <c r="A8" s="16" t="s">
        <v>60</v>
      </c>
      <c r="B8" s="22">
        <v>0</v>
      </c>
    </row>
    <row r="9" spans="1:2" ht="76.5" customHeight="1" thickBot="1">
      <c r="A9" s="16" t="s">
        <v>61</v>
      </c>
      <c r="B9" s="22">
        <v>0</v>
      </c>
    </row>
    <row r="10" spans="1:2" ht="76.5" customHeight="1" thickBot="1">
      <c r="A10" s="16" t="s">
        <v>62</v>
      </c>
      <c r="B10" s="22">
        <v>0</v>
      </c>
    </row>
    <row r="11" ht="165" customHeight="1">
      <c r="A11" s="1"/>
    </row>
    <row r="12" ht="165" customHeight="1"/>
    <row r="13" ht="165" customHeight="1"/>
    <row r="14" ht="165" customHeight="1"/>
    <row r="15" ht="165" customHeight="1"/>
    <row r="16" ht="165" customHeight="1"/>
    <row r="17" ht="165" customHeight="1"/>
    <row r="18" ht="165" customHeight="1"/>
    <row r="19" ht="165" customHeight="1"/>
    <row r="20" ht="165" customHeight="1"/>
    <row r="21" ht="165" customHeight="1"/>
    <row r="22" ht="165" customHeight="1"/>
    <row r="23" ht="165" customHeight="1"/>
    <row r="24" ht="165" customHeight="1"/>
    <row r="25" ht="165" customHeight="1"/>
    <row r="26" ht="165" customHeight="1"/>
    <row r="27" ht="165" customHeight="1"/>
    <row r="28" ht="165" customHeight="1"/>
    <row r="29" ht="165" customHeight="1"/>
    <row r="30" ht="165" customHeight="1"/>
    <row r="31" ht="165" customHeight="1"/>
    <row r="32" ht="165" customHeight="1"/>
    <row r="33" ht="165" customHeight="1"/>
    <row r="34" ht="165" customHeight="1"/>
    <row r="35" ht="165" customHeight="1"/>
    <row r="36" ht="165" customHeight="1"/>
    <row r="37" ht="165" customHeight="1"/>
    <row r="38" ht="165" customHeight="1"/>
    <row r="39" ht="165" customHeight="1"/>
    <row r="40" ht="165" customHeight="1"/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2" width="56.875" style="0" customWidth="1"/>
  </cols>
  <sheetData>
    <row r="5" spans="1:2" ht="17.25" thickBot="1">
      <c r="A5" s="140" t="s">
        <v>63</v>
      </c>
      <c r="B5" s="140"/>
    </row>
    <row r="6" spans="1:2" ht="17.25" thickBot="1">
      <c r="A6" s="17"/>
      <c r="B6" s="17"/>
    </row>
    <row r="7" spans="1:2" ht="81" customHeight="1" thickBot="1">
      <c r="A7" s="14" t="s">
        <v>64</v>
      </c>
      <c r="B7" s="21">
        <v>0</v>
      </c>
    </row>
    <row r="8" spans="1:2" ht="81" customHeight="1" thickBot="1">
      <c r="A8" s="16" t="s">
        <v>65</v>
      </c>
      <c r="B8" s="22">
        <v>0</v>
      </c>
    </row>
    <row r="9" spans="1:2" ht="81" customHeight="1" thickBot="1">
      <c r="A9" s="16" t="s">
        <v>66</v>
      </c>
      <c r="B9" s="22">
        <v>0</v>
      </c>
    </row>
    <row r="10" spans="1:2" ht="81" customHeight="1" thickBot="1">
      <c r="A10" s="16" t="s">
        <v>67</v>
      </c>
      <c r="B10" s="22">
        <v>0</v>
      </c>
    </row>
    <row r="11" spans="1:2" ht="81" customHeight="1" thickBot="1">
      <c r="A11" s="16" t="s">
        <v>68</v>
      </c>
      <c r="B11" s="22">
        <v>0</v>
      </c>
    </row>
    <row r="12" ht="81" customHeight="1">
      <c r="A12" s="15"/>
    </row>
    <row r="13" ht="81" customHeight="1"/>
    <row r="14" ht="81" customHeight="1"/>
    <row r="15" ht="81" customHeight="1"/>
    <row r="16" ht="81" customHeight="1"/>
    <row r="17" ht="81" customHeight="1"/>
    <row r="18" ht="81" customHeight="1"/>
    <row r="19" ht="81" customHeight="1"/>
    <row r="20" ht="81" customHeight="1"/>
    <row r="21" ht="81" customHeight="1"/>
    <row r="22" ht="81" customHeight="1"/>
    <row r="23" ht="81" customHeight="1"/>
    <row r="24" ht="81" customHeight="1"/>
    <row r="25" ht="81" customHeight="1"/>
    <row r="26" ht="81" customHeight="1"/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  <row r="41" ht="81" customHeight="1"/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2" width="44.125" style="0" customWidth="1"/>
  </cols>
  <sheetData>
    <row r="5" spans="1:2" ht="17.25" thickBot="1">
      <c r="A5" s="140" t="s">
        <v>69</v>
      </c>
      <c r="B5" s="140"/>
    </row>
    <row r="6" spans="1:2" ht="17.25" thickBot="1">
      <c r="A6" s="17"/>
      <c r="B6" s="17"/>
    </row>
    <row r="7" spans="1:2" ht="55.5" customHeight="1" thickBot="1">
      <c r="A7" s="14" t="s">
        <v>70</v>
      </c>
      <c r="B7" s="21">
        <v>0</v>
      </c>
    </row>
    <row r="8" spans="1:2" ht="55.5" customHeight="1" thickBot="1">
      <c r="A8" s="16" t="s">
        <v>71</v>
      </c>
      <c r="B8" s="22">
        <v>0</v>
      </c>
    </row>
    <row r="9" spans="1:2" ht="55.5" customHeight="1" thickBot="1">
      <c r="A9" s="16" t="s">
        <v>72</v>
      </c>
      <c r="B9" s="22">
        <v>0</v>
      </c>
    </row>
    <row r="10" spans="1:2" ht="55.5" customHeight="1" thickBot="1">
      <c r="A10" s="16" t="s">
        <v>73</v>
      </c>
      <c r="B10" s="22">
        <v>0</v>
      </c>
    </row>
    <row r="11" spans="1:2" ht="55.5" customHeight="1" thickBot="1">
      <c r="A11" s="16" t="s">
        <v>74</v>
      </c>
      <c r="B11" s="22">
        <v>0</v>
      </c>
    </row>
    <row r="12" ht="15.75">
      <c r="A12" s="1"/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4:B12"/>
  <sheetViews>
    <sheetView zoomScalePageLayoutView="0" workbookViewId="0" topLeftCell="A4">
      <selection activeCell="A11" sqref="A11"/>
    </sheetView>
  </sheetViews>
  <sheetFormatPr defaultColWidth="9.00390625" defaultRowHeight="12.75"/>
  <cols>
    <col min="1" max="2" width="42.875" style="0" customWidth="1"/>
  </cols>
  <sheetData>
    <row r="4" spans="1:2" ht="16.5">
      <c r="A4" s="141" t="s">
        <v>75</v>
      </c>
      <c r="B4" s="141"/>
    </row>
    <row r="5" spans="1:2" ht="16.5">
      <c r="A5" s="141" t="s">
        <v>76</v>
      </c>
      <c r="B5" s="141"/>
    </row>
    <row r="6" spans="1:2" ht="17.25" thickBot="1">
      <c r="A6" s="140" t="s">
        <v>77</v>
      </c>
      <c r="B6" s="140"/>
    </row>
    <row r="7" spans="1:2" ht="84.75" customHeight="1" thickBot="1">
      <c r="A7" s="14" t="s">
        <v>78</v>
      </c>
      <c r="B7" s="21">
        <v>0</v>
      </c>
    </row>
    <row r="8" spans="1:2" ht="84.75" customHeight="1" thickBot="1">
      <c r="A8" s="16" t="s">
        <v>79</v>
      </c>
      <c r="B8" s="22">
        <v>0</v>
      </c>
    </row>
    <row r="9" spans="1:2" ht="84.75" customHeight="1" thickBot="1">
      <c r="A9" s="16" t="s">
        <v>80</v>
      </c>
      <c r="B9" s="22">
        <v>0</v>
      </c>
    </row>
    <row r="10" spans="1:2" ht="84.75" customHeight="1" thickBot="1">
      <c r="A10" s="16" t="s">
        <v>81</v>
      </c>
      <c r="B10" s="22">
        <v>0</v>
      </c>
    </row>
    <row r="11" spans="1:2" ht="84.75" customHeight="1" thickBot="1">
      <c r="A11" s="16" t="s">
        <v>82</v>
      </c>
      <c r="B11" s="22">
        <v>0</v>
      </c>
    </row>
    <row r="12" ht="15.75">
      <c r="A12" s="1"/>
    </row>
  </sheetData>
  <sheetProtection/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D41"/>
  <sheetViews>
    <sheetView view="pageBreakPreview" zoomScale="85" zoomScaleSheetLayoutView="85" zoomScalePageLayoutView="0" workbookViewId="0" topLeftCell="A7">
      <selection activeCell="D12" sqref="D12"/>
    </sheetView>
  </sheetViews>
  <sheetFormatPr defaultColWidth="9.00390625" defaultRowHeight="12.75"/>
  <cols>
    <col min="1" max="1" width="77.375" style="41" customWidth="1"/>
    <col min="2" max="2" width="49.125" style="124" customWidth="1"/>
    <col min="3" max="3" width="12.25390625" style="49" customWidth="1"/>
    <col min="4" max="4" width="14.25390625" style="49" customWidth="1"/>
    <col min="5" max="5" width="13.00390625" style="49" customWidth="1"/>
    <col min="6" max="6" width="12.625" style="49" customWidth="1"/>
    <col min="7" max="7" width="9.875" style="49" customWidth="1"/>
    <col min="8" max="10" width="9.125" style="49" customWidth="1"/>
    <col min="11" max="11" width="18.875" style="49" customWidth="1"/>
    <col min="12" max="12" width="18.25390625" style="49" customWidth="1"/>
    <col min="13" max="13" width="14.625" style="49" customWidth="1"/>
    <col min="14" max="14" width="11.25390625" style="49" bestFit="1" customWidth="1"/>
    <col min="15" max="15" width="13.75390625" style="49" customWidth="1"/>
    <col min="16" max="16" width="16.625" style="49" customWidth="1"/>
    <col min="17" max="17" width="13.125" style="49" bestFit="1" customWidth="1"/>
    <col min="18" max="19" width="9.125" style="49" customWidth="1"/>
    <col min="20" max="20" width="12.125" style="49" bestFit="1" customWidth="1"/>
    <col min="21" max="25" width="9.125" style="49" customWidth="1"/>
    <col min="26" max="26" width="10.75390625" style="49" bestFit="1" customWidth="1"/>
    <col min="27" max="30" width="9.125" style="49" customWidth="1"/>
    <col min="31" max="16384" width="9.125" style="41" customWidth="1"/>
  </cols>
  <sheetData>
    <row r="1" ht="3" customHeight="1"/>
    <row r="2" spans="1:30" s="71" customFormat="1" ht="33.75" customHeight="1">
      <c r="A2" s="142" t="s">
        <v>0</v>
      </c>
      <c r="B2" s="143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2"/>
      <c r="O2" s="50"/>
      <c r="P2" s="68"/>
      <c r="Q2" s="68"/>
      <c r="R2" s="69"/>
      <c r="S2" s="69"/>
      <c r="T2" s="7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s="73" customFormat="1" ht="22.5" customHeight="1" thickBot="1">
      <c r="A3" s="144" t="s">
        <v>177</v>
      </c>
      <c r="B3" s="14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7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26" ht="31.5" customHeight="1">
      <c r="A4" s="110" t="s">
        <v>142</v>
      </c>
      <c r="B4" s="125">
        <v>30283.36217</v>
      </c>
      <c r="C4" s="59"/>
      <c r="D4" s="79"/>
      <c r="E4" s="55"/>
      <c r="J4" s="54"/>
      <c r="K4" s="55"/>
      <c r="L4" s="55"/>
      <c r="M4" s="55"/>
      <c r="N4" s="55"/>
      <c r="O4" s="74"/>
      <c r="P4" s="53"/>
      <c r="Z4" s="75"/>
    </row>
    <row r="5" spans="1:16" ht="44.25" customHeight="1">
      <c r="A5" s="111" t="s">
        <v>112</v>
      </c>
      <c r="B5" s="126">
        <f>B8+B11+B12+B13+B14+B15+B18+B16+B17+B19+B20</f>
        <v>30776.911119999997</v>
      </c>
      <c r="C5" s="86"/>
      <c r="D5" s="109"/>
      <c r="E5" s="76"/>
      <c r="K5" s="55"/>
      <c r="L5" s="55"/>
      <c r="M5" s="55"/>
      <c r="N5" s="55"/>
      <c r="P5" s="53"/>
    </row>
    <row r="6" spans="1:14" ht="32.25" customHeight="1">
      <c r="A6" s="147" t="s">
        <v>113</v>
      </c>
      <c r="B6" s="149">
        <v>0</v>
      </c>
      <c r="C6" s="101"/>
      <c r="D6" s="88"/>
      <c r="E6" s="53"/>
      <c r="K6" s="146"/>
      <c r="L6" s="146"/>
      <c r="M6" s="146"/>
      <c r="N6" s="146"/>
    </row>
    <row r="7" spans="1:14" ht="8.25" customHeight="1">
      <c r="A7" s="148"/>
      <c r="B7" s="150"/>
      <c r="K7" s="146"/>
      <c r="L7" s="146"/>
      <c r="M7" s="146"/>
      <c r="N7" s="146"/>
    </row>
    <row r="8" spans="1:16" ht="63" customHeight="1">
      <c r="A8" s="111" t="s">
        <v>143</v>
      </c>
      <c r="B8" s="127">
        <v>4332.04371</v>
      </c>
      <c r="F8" s="53"/>
      <c r="G8" s="53"/>
      <c r="K8" s="56"/>
      <c r="L8" s="56"/>
      <c r="M8" s="56"/>
      <c r="N8" s="55"/>
      <c r="P8" s="76"/>
    </row>
    <row r="9" spans="1:14" ht="24" customHeight="1">
      <c r="A9" s="113" t="s">
        <v>137</v>
      </c>
      <c r="B9" s="128">
        <f>B8/B10</f>
        <v>4.656964801140364</v>
      </c>
      <c r="F9" s="53"/>
      <c r="G9" s="53"/>
      <c r="K9" s="57"/>
      <c r="L9" s="57"/>
      <c r="M9" s="57"/>
      <c r="N9" s="57"/>
    </row>
    <row r="10" spans="1:14" ht="15.75">
      <c r="A10" s="113" t="s">
        <v>141</v>
      </c>
      <c r="B10" s="129">
        <v>930.229</v>
      </c>
      <c r="F10" s="53"/>
      <c r="G10" s="53"/>
      <c r="K10" s="57"/>
      <c r="L10" s="57"/>
      <c r="M10" s="57"/>
      <c r="N10" s="57"/>
    </row>
    <row r="11" spans="1:14" ht="31.5" customHeight="1">
      <c r="A11" s="111" t="s">
        <v>144</v>
      </c>
      <c r="B11" s="127">
        <f>7.82951</f>
        <v>7.82951</v>
      </c>
      <c r="F11" s="53"/>
      <c r="G11" s="53"/>
      <c r="K11" s="56"/>
      <c r="L11" s="56"/>
      <c r="M11" s="56"/>
      <c r="N11" s="55"/>
    </row>
    <row r="12" spans="1:14" ht="46.5" customHeight="1">
      <c r="A12" s="111" t="s">
        <v>145</v>
      </c>
      <c r="B12" s="127">
        <f>2.23971+1022.92085+178.96133+6.43484+2966.83739+617.21778+1193.722+241.38255</f>
        <v>6229.71645</v>
      </c>
      <c r="G12" s="53"/>
      <c r="K12" s="56"/>
      <c r="L12" s="56"/>
      <c r="M12" s="56"/>
      <c r="N12" s="55"/>
    </row>
    <row r="13" spans="1:14" ht="46.5" customHeight="1">
      <c r="A13" s="111" t="s">
        <v>146</v>
      </c>
      <c r="B13" s="127">
        <f>3204.24402+897.30976</f>
        <v>4101.55378</v>
      </c>
      <c r="F13" s="53"/>
      <c r="G13" s="53"/>
      <c r="K13" s="56"/>
      <c r="L13" s="56"/>
      <c r="M13" s="56"/>
      <c r="N13" s="55"/>
    </row>
    <row r="14" spans="1:14" ht="30.75" customHeight="1">
      <c r="A14" s="111" t="s">
        <v>147</v>
      </c>
      <c r="B14" s="127">
        <f>6764.74672</f>
        <v>6764.74672</v>
      </c>
      <c r="F14" s="53"/>
      <c r="G14" s="53"/>
      <c r="I14" s="53"/>
      <c r="K14" s="56"/>
      <c r="L14" s="56"/>
      <c r="M14" s="56"/>
      <c r="N14" s="55"/>
    </row>
    <row r="15" spans="1:14" ht="36" customHeight="1">
      <c r="A15" s="111" t="s">
        <v>148</v>
      </c>
      <c r="B15" s="130">
        <v>0</v>
      </c>
      <c r="F15" s="53"/>
      <c r="G15" s="53"/>
      <c r="K15" s="56"/>
      <c r="L15" s="56"/>
      <c r="M15" s="56"/>
      <c r="N15" s="55"/>
    </row>
    <row r="16" spans="1:14" ht="40.5" customHeight="1">
      <c r="A16" s="111" t="s">
        <v>149</v>
      </c>
      <c r="B16" s="130">
        <f>4944.91623</f>
        <v>4944.91623</v>
      </c>
      <c r="G16" s="56"/>
      <c r="K16" s="56"/>
      <c r="L16" s="56"/>
      <c r="M16" s="56"/>
      <c r="N16" s="55"/>
    </row>
    <row r="17" spans="1:14" ht="36.75" customHeight="1">
      <c r="A17" s="113" t="s">
        <v>150</v>
      </c>
      <c r="B17" s="130">
        <f>5955.64676-B13</f>
        <v>1854.0929799999994</v>
      </c>
      <c r="K17" s="56"/>
      <c r="L17" s="56"/>
      <c r="M17" s="56"/>
      <c r="N17" s="55"/>
    </row>
    <row r="18" spans="1:14" ht="83.25" customHeight="1">
      <c r="A18" s="113" t="s">
        <v>151</v>
      </c>
      <c r="B18" s="130">
        <f>360.16947+35.694+25.77049+1014.51249</f>
        <v>1436.14645</v>
      </c>
      <c r="C18" s="58"/>
      <c r="D18" s="145"/>
      <c r="E18" s="145"/>
      <c r="F18" s="145"/>
      <c r="G18" s="58"/>
      <c r="K18" s="56"/>
      <c r="L18" s="56"/>
      <c r="M18" s="56"/>
      <c r="N18" s="55"/>
    </row>
    <row r="19" spans="1:14" ht="96" customHeight="1">
      <c r="A19" s="112" t="s">
        <v>152</v>
      </c>
      <c r="B19" s="131">
        <f>52.28319+85.39924+8.951+437.4444+30.90814</f>
        <v>614.98597</v>
      </c>
      <c r="C19" s="145"/>
      <c r="D19" s="145"/>
      <c r="E19" s="145"/>
      <c r="F19" s="145"/>
      <c r="G19" s="145"/>
      <c r="K19" s="56"/>
      <c r="L19" s="56"/>
      <c r="M19" s="56"/>
      <c r="N19" s="55"/>
    </row>
    <row r="20" spans="1:14" ht="102" customHeight="1">
      <c r="A20" s="113" t="s">
        <v>153</v>
      </c>
      <c r="B20" s="129">
        <f>187.96332+302.916</f>
        <v>490.87932</v>
      </c>
      <c r="F20" s="59"/>
      <c r="G20" s="56"/>
      <c r="H20" s="59"/>
      <c r="K20" s="56"/>
      <c r="L20" s="56"/>
      <c r="M20" s="56"/>
      <c r="N20" s="55"/>
    </row>
    <row r="21" spans="1:14" ht="75.75" customHeight="1">
      <c r="A21" s="111" t="s">
        <v>154</v>
      </c>
      <c r="B21" s="132">
        <v>-294</v>
      </c>
      <c r="C21" s="53"/>
      <c r="D21" s="53"/>
      <c r="F21" s="53"/>
      <c r="G21" s="59"/>
      <c r="H21" s="53"/>
      <c r="I21" s="53"/>
      <c r="K21" s="56"/>
      <c r="L21" s="56"/>
      <c r="M21" s="56"/>
      <c r="N21" s="56"/>
    </row>
    <row r="22" spans="1:14" ht="55.5" customHeight="1">
      <c r="A22" s="111" t="s">
        <v>155</v>
      </c>
      <c r="B22" s="127">
        <v>14039</v>
      </c>
      <c r="C22" s="87"/>
      <c r="D22" s="53"/>
      <c r="F22" s="53"/>
      <c r="K22" s="56"/>
      <c r="L22" s="56"/>
      <c r="M22" s="56"/>
      <c r="N22" s="56"/>
    </row>
    <row r="23" spans="1:14" ht="41.25" customHeight="1">
      <c r="A23" s="111" t="s">
        <v>156</v>
      </c>
      <c r="B23" s="133">
        <f>B4-B5</f>
        <v>-493.5489499999967</v>
      </c>
      <c r="D23" s="53"/>
      <c r="E23" s="53"/>
      <c r="K23" s="56"/>
      <c r="L23" s="56"/>
      <c r="M23" s="56"/>
      <c r="N23" s="56"/>
    </row>
    <row r="24" spans="1:14" ht="63">
      <c r="A24" s="111" t="s">
        <v>157</v>
      </c>
      <c r="B24" s="134"/>
      <c r="K24" s="60"/>
      <c r="L24" s="60"/>
      <c r="M24" s="60"/>
      <c r="N24" s="60"/>
    </row>
    <row r="25" spans="1:14" ht="16.5" customHeight="1">
      <c r="A25" s="114" t="s">
        <v>114</v>
      </c>
      <c r="B25" s="127">
        <v>1034.08</v>
      </c>
      <c r="C25" s="80"/>
      <c r="D25" s="119"/>
      <c r="K25" s="58"/>
      <c r="L25" s="58"/>
      <c r="M25" s="58"/>
      <c r="N25" s="58"/>
    </row>
    <row r="26" spans="1:14" ht="16.5" customHeight="1">
      <c r="A26" s="114" t="s">
        <v>115</v>
      </c>
      <c r="B26" s="133">
        <v>0</v>
      </c>
      <c r="C26" s="80"/>
      <c r="K26" s="58"/>
      <c r="L26" s="58"/>
      <c r="M26" s="58"/>
      <c r="N26" s="58"/>
    </row>
    <row r="27" spans="1:14" ht="22.5" customHeight="1">
      <c r="A27" s="115" t="s">
        <v>116</v>
      </c>
      <c r="B27" s="127">
        <f>B25</f>
        <v>1034.08</v>
      </c>
      <c r="C27" s="80"/>
      <c r="K27" s="58"/>
      <c r="L27" s="58"/>
      <c r="M27" s="58"/>
      <c r="N27" s="58"/>
    </row>
    <row r="28" spans="1:14" ht="51" customHeight="1">
      <c r="A28" s="115" t="s">
        <v>117</v>
      </c>
      <c r="B28" s="127">
        <v>914.63</v>
      </c>
      <c r="C28" s="80"/>
      <c r="K28" s="58"/>
      <c r="L28" s="58"/>
      <c r="M28" s="58"/>
      <c r="N28" s="58"/>
    </row>
    <row r="29" spans="1:14" ht="16.5" customHeight="1">
      <c r="A29" s="114" t="s">
        <v>118</v>
      </c>
      <c r="B29" s="135">
        <v>7.18</v>
      </c>
      <c r="C29" s="80"/>
      <c r="K29" s="58"/>
      <c r="L29" s="58"/>
      <c r="M29" s="58"/>
      <c r="N29" s="58"/>
    </row>
    <row r="30" spans="1:17" ht="30.75" customHeight="1">
      <c r="A30" s="111" t="s">
        <v>119</v>
      </c>
      <c r="B30" s="136">
        <v>32.1</v>
      </c>
      <c r="C30" s="80"/>
      <c r="D30" s="59"/>
      <c r="E30" s="59"/>
      <c r="F30" s="59"/>
      <c r="G30" s="59"/>
      <c r="H30" s="59"/>
      <c r="I30" s="59"/>
      <c r="J30" s="59"/>
      <c r="K30" s="61"/>
      <c r="L30" s="61"/>
      <c r="M30" s="61"/>
      <c r="N30" s="61"/>
      <c r="O30" s="59"/>
      <c r="P30" s="59"/>
      <c r="Q30" s="77"/>
    </row>
    <row r="31" spans="1:14" ht="30.75" customHeight="1">
      <c r="A31" s="111" t="s">
        <v>120</v>
      </c>
      <c r="B31" s="136">
        <f>B10/B25</f>
        <v>0.8995715998762186</v>
      </c>
      <c r="C31" s="80"/>
      <c r="K31" s="58"/>
      <c r="L31" s="58"/>
      <c r="M31" s="58"/>
      <c r="N31" s="58"/>
    </row>
    <row r="32" spans="1:14" ht="39.75" customHeight="1">
      <c r="A32" s="115" t="s">
        <v>121</v>
      </c>
      <c r="B32" s="135">
        <v>5.33</v>
      </c>
      <c r="C32" s="80"/>
      <c r="K32" s="58"/>
      <c r="L32" s="58"/>
      <c r="M32" s="58"/>
      <c r="N32" s="58"/>
    </row>
    <row r="33" spans="1:14" ht="46.5" customHeight="1" thickBot="1">
      <c r="A33" s="116" t="s">
        <v>122</v>
      </c>
      <c r="B33" s="137">
        <f>11.957*100/23.4</f>
        <v>51.0982905982906</v>
      </c>
      <c r="C33" s="80"/>
      <c r="K33" s="62"/>
      <c r="L33" s="62"/>
      <c r="M33" s="78"/>
      <c r="N33" s="78"/>
    </row>
    <row r="41" spans="3:5" ht="15.75">
      <c r="C41" s="53"/>
      <c r="E41" s="53"/>
    </row>
  </sheetData>
  <sheetProtection/>
  <mergeCells count="10">
    <mergeCell ref="A2:B2"/>
    <mergeCell ref="A3:B3"/>
    <mergeCell ref="D18:F18"/>
    <mergeCell ref="K6:K7"/>
    <mergeCell ref="N6:N7"/>
    <mergeCell ref="C19:G19"/>
    <mergeCell ref="A6:A7"/>
    <mergeCell ref="B6:B7"/>
    <mergeCell ref="L6:L7"/>
    <mergeCell ref="M6:M7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&amp;CСтраница &amp;P&amp;RВода Факт Город 2017 - 1 квартал.XLS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2:C21"/>
  <sheetViews>
    <sheetView zoomScaleSheetLayoutView="100" zoomScalePageLayoutView="0" workbookViewId="0" topLeftCell="A5">
      <selection activeCell="B22" sqref="B22"/>
    </sheetView>
  </sheetViews>
  <sheetFormatPr defaultColWidth="9.00390625" defaultRowHeight="12.75"/>
  <cols>
    <col min="1" max="1" width="48.25390625" style="63" customWidth="1"/>
    <col min="2" max="2" width="35.75390625" style="94" customWidth="1"/>
    <col min="3" max="3" width="22.75390625" style="63" hidden="1" customWidth="1"/>
    <col min="4" max="16384" width="9.125" style="63" customWidth="1"/>
  </cols>
  <sheetData>
    <row r="1" ht="3" customHeight="1"/>
    <row r="2" spans="1:2" s="64" customFormat="1" ht="68.25" customHeight="1">
      <c r="A2" s="155" t="s">
        <v>1</v>
      </c>
      <c r="B2" s="156"/>
    </row>
    <row r="3" spans="1:2" s="64" customFormat="1" ht="26.25" customHeight="1">
      <c r="A3" s="157" t="s">
        <v>171</v>
      </c>
      <c r="B3" s="157"/>
    </row>
    <row r="4" spans="1:3" s="41" customFormat="1" ht="31.5" customHeight="1">
      <c r="A4" s="65" t="s">
        <v>123</v>
      </c>
      <c r="B4" s="117">
        <f>1/130.6</f>
        <v>0.007656967840735069</v>
      </c>
      <c r="C4" s="41" t="s">
        <v>95</v>
      </c>
    </row>
    <row r="5" spans="1:2" s="41" customFormat="1" ht="63" customHeight="1">
      <c r="A5" s="65" t="s">
        <v>124</v>
      </c>
      <c r="B5" s="84">
        <v>0</v>
      </c>
    </row>
    <row r="6" spans="1:2" s="41" customFormat="1" ht="31.5" customHeight="1">
      <c r="A6" s="151" t="s">
        <v>125</v>
      </c>
      <c r="B6" s="153">
        <v>0</v>
      </c>
    </row>
    <row r="7" spans="1:2" ht="15.75" hidden="1">
      <c r="A7" s="152"/>
      <c r="B7" s="154"/>
    </row>
    <row r="8" spans="1:2" ht="31.5" customHeight="1">
      <c r="A8" s="65" t="s">
        <v>126</v>
      </c>
      <c r="B8" s="84">
        <f>B9+B10+B11+B12+B13</f>
        <v>1204</v>
      </c>
    </row>
    <row r="9" spans="1:2" ht="16.5" customHeight="1">
      <c r="A9" s="65" t="s">
        <v>127</v>
      </c>
      <c r="B9" s="84">
        <v>146</v>
      </c>
    </row>
    <row r="10" spans="1:2" ht="16.5" customHeight="1">
      <c r="A10" s="65" t="s">
        <v>128</v>
      </c>
      <c r="B10" s="84">
        <v>146</v>
      </c>
    </row>
    <row r="11" spans="1:2" ht="48" customHeight="1">
      <c r="A11" s="65" t="s">
        <v>129</v>
      </c>
      <c r="B11" s="84">
        <v>720</v>
      </c>
    </row>
    <row r="12" spans="1:2" ht="16.5" customHeight="1">
      <c r="A12" s="65" t="s">
        <v>130</v>
      </c>
      <c r="B12" s="84">
        <v>96</v>
      </c>
    </row>
    <row r="13" spans="1:2" ht="16.5" customHeight="1">
      <c r="A13" s="65" t="s">
        <v>131</v>
      </c>
      <c r="B13" s="84">
        <v>96</v>
      </c>
    </row>
    <row r="14" spans="1:2" ht="63" customHeight="1">
      <c r="A14" s="65" t="s">
        <v>132</v>
      </c>
      <c r="B14" s="84">
        <f>0</f>
        <v>0</v>
      </c>
    </row>
    <row r="15" spans="1:2" ht="16.5" customHeight="1">
      <c r="A15" s="65" t="s">
        <v>127</v>
      </c>
      <c r="B15" s="84">
        <v>0</v>
      </c>
    </row>
    <row r="16" spans="1:2" ht="16.5" customHeight="1">
      <c r="A16" s="65" t="s">
        <v>128</v>
      </c>
      <c r="B16" s="84">
        <v>0</v>
      </c>
    </row>
    <row r="17" spans="1:2" ht="48" customHeight="1">
      <c r="A17" s="47" t="s">
        <v>129</v>
      </c>
      <c r="B17" s="118">
        <v>0</v>
      </c>
    </row>
    <row r="18" spans="1:2" ht="16.5" customHeight="1">
      <c r="A18" s="65" t="s">
        <v>130</v>
      </c>
      <c r="B18" s="84">
        <v>0</v>
      </c>
    </row>
    <row r="19" spans="1:2" ht="16.5" customHeight="1">
      <c r="A19" s="65" t="s">
        <v>131</v>
      </c>
      <c r="B19" s="84">
        <v>0</v>
      </c>
    </row>
    <row r="20" spans="1:2" ht="48" customHeight="1">
      <c r="A20" s="65" t="s">
        <v>133</v>
      </c>
      <c r="B20" s="84" t="s">
        <v>135</v>
      </c>
    </row>
    <row r="21" spans="1:2" ht="31.5" customHeight="1">
      <c r="A21" s="47" t="s">
        <v>134</v>
      </c>
      <c r="B21" s="118">
        <v>10</v>
      </c>
    </row>
  </sheetData>
  <sheetProtection/>
  <mergeCells count="4">
    <mergeCell ref="A6:A7"/>
    <mergeCell ref="B6:B7"/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CS34"/>
  <sheetViews>
    <sheetView tabSelected="1" zoomScaleSheetLayoutView="100" zoomScalePageLayoutView="0" workbookViewId="0" topLeftCell="A1">
      <selection activeCell="BF4" sqref="BF4:CS4"/>
    </sheetView>
  </sheetViews>
  <sheetFormatPr defaultColWidth="0.875" defaultRowHeight="12.75"/>
  <cols>
    <col min="1" max="16384" width="0.875" style="9" customWidth="1"/>
  </cols>
  <sheetData>
    <row r="1" spans="2:97" s="18" customFormat="1" ht="16.5">
      <c r="B1" s="203" t="s">
        <v>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19"/>
    </row>
    <row r="2" spans="2:97" s="18" customFormat="1" ht="16.5">
      <c r="B2" s="203" t="s">
        <v>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19"/>
    </row>
    <row r="3" spans="1:9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</row>
    <row r="4" spans="1:97" ht="87" customHeight="1">
      <c r="A4" s="208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10"/>
      <c r="BF4" s="207" t="s">
        <v>99</v>
      </c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</row>
    <row r="5" spans="1:97" ht="15.75" customHeight="1">
      <c r="A5" s="208" t="s">
        <v>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10"/>
      <c r="BF5" s="204" t="s">
        <v>101</v>
      </c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6"/>
    </row>
    <row r="6" spans="1:97" ht="96.75" customHeight="1">
      <c r="A6" s="208" t="s">
        <v>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10"/>
      <c r="BF6" s="170" t="s">
        <v>103</v>
      </c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</row>
    <row r="7" spans="1:97" ht="47.25" customHeight="1">
      <c r="A7" s="208" t="s">
        <v>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1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</row>
    <row r="8" spans="1:97" ht="31.5" customHeight="1">
      <c r="A8" s="208" t="s">
        <v>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170" t="s">
        <v>102</v>
      </c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</row>
    <row r="9" spans="1:97" ht="31.5" customHeight="1">
      <c r="A9" s="208" t="s">
        <v>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211" t="s">
        <v>100</v>
      </c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3"/>
    </row>
    <row r="11" spans="1:97" s="18" customFormat="1" ht="16.5">
      <c r="A11" s="172" t="s">
        <v>10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</row>
    <row r="12" spans="1:97" s="18" customFormat="1" ht="16.5">
      <c r="A12" s="172" t="s">
        <v>11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</row>
    <row r="13" spans="45:76" ht="15.75"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97" ht="31.5" customHeight="1">
      <c r="A14" s="180" t="s">
        <v>12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2"/>
      <c r="AR14" s="189" t="s">
        <v>13</v>
      </c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1"/>
      <c r="BV14" s="189" t="s">
        <v>14</v>
      </c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1"/>
    </row>
    <row r="15" spans="1:97" ht="15.75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5"/>
      <c r="AR15" s="11"/>
      <c r="AY15" s="12" t="s">
        <v>15</v>
      </c>
      <c r="AZ15" s="198" t="s">
        <v>180</v>
      </c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9" t="s">
        <v>16</v>
      </c>
      <c r="BU15" s="13"/>
      <c r="BV15" s="192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4"/>
    </row>
    <row r="16" spans="1:97" ht="15.75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8"/>
      <c r="AR16" s="200" t="s">
        <v>17</v>
      </c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2"/>
      <c r="BV16" s="195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7"/>
    </row>
    <row r="17" spans="1:97" ht="30.75" customHeight="1">
      <c r="A17" s="170" t="s">
        <v>96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77">
        <v>0</v>
      </c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9"/>
      <c r="BV17" s="164" t="s">
        <v>97</v>
      </c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6"/>
    </row>
    <row r="19" spans="1:97" s="18" customFormat="1" ht="16.5">
      <c r="A19" s="172" t="s">
        <v>18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</row>
    <row r="20" spans="1:97" s="18" customFormat="1" ht="16.5">
      <c r="A20" s="172" t="s">
        <v>19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</row>
    <row r="22" spans="1:97" ht="80.25" customHeight="1">
      <c r="A22" s="158" t="s">
        <v>20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 t="s">
        <v>21</v>
      </c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 t="s">
        <v>22</v>
      </c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 t="s">
        <v>23</v>
      </c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</row>
    <row r="23" spans="1:97" ht="15.7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</row>
    <row r="25" spans="1:97" s="18" customFormat="1" ht="16.5">
      <c r="A25" s="172" t="s">
        <v>24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</row>
    <row r="27" spans="1:97" ht="96" customHeight="1">
      <c r="A27" s="158" t="s">
        <v>25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 t="s">
        <v>26</v>
      </c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 t="s">
        <v>27</v>
      </c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 t="s">
        <v>28</v>
      </c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</row>
    <row r="28" spans="1:97" ht="79.5" customHeight="1">
      <c r="A28" s="174" t="s">
        <v>179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6"/>
      <c r="W28" s="167" t="s">
        <v>96</v>
      </c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9"/>
      <c r="AW28" s="171">
        <v>0</v>
      </c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</row>
    <row r="29" spans="1:97" ht="19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 t="s">
        <v>98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>
        <f>AW28</f>
        <v>0</v>
      </c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</row>
    <row r="31" spans="1:97" s="7" customFormat="1" ht="16.5">
      <c r="A31" s="160" t="s">
        <v>29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</row>
    <row r="33" spans="1:97" ht="15.75">
      <c r="A33" s="171" t="s">
        <v>30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61" t="s">
        <v>31</v>
      </c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3"/>
    </row>
    <row r="34" spans="1:97" ht="15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64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6"/>
    </row>
  </sheetData>
  <sheetProtection/>
  <mergeCells count="52">
    <mergeCell ref="A7:BE7"/>
    <mergeCell ref="A11:CS11"/>
    <mergeCell ref="A9:BE9"/>
    <mergeCell ref="BF8:CS8"/>
    <mergeCell ref="BF9:CS9"/>
    <mergeCell ref="BF7:CS7"/>
    <mergeCell ref="A8:BE8"/>
    <mergeCell ref="B1:CR1"/>
    <mergeCell ref="B2:CR2"/>
    <mergeCell ref="BF5:CS5"/>
    <mergeCell ref="BF6:CS6"/>
    <mergeCell ref="BF4:CS4"/>
    <mergeCell ref="A4:BE4"/>
    <mergeCell ref="A5:BE5"/>
    <mergeCell ref="A6:BE6"/>
    <mergeCell ref="A12:CS12"/>
    <mergeCell ref="AR17:BU17"/>
    <mergeCell ref="BV17:CS17"/>
    <mergeCell ref="A14:AQ16"/>
    <mergeCell ref="AR14:BU14"/>
    <mergeCell ref="BV14:CS16"/>
    <mergeCell ref="AZ15:BK15"/>
    <mergeCell ref="A17:AQ17"/>
    <mergeCell ref="AR16:BU16"/>
    <mergeCell ref="A19:CS19"/>
    <mergeCell ref="A20:CS20"/>
    <mergeCell ref="A22:V22"/>
    <mergeCell ref="W22:AV22"/>
    <mergeCell ref="AW22:BV22"/>
    <mergeCell ref="BW22:CS22"/>
    <mergeCell ref="BW23:CS23"/>
    <mergeCell ref="A25:CS25"/>
    <mergeCell ref="A33:AF33"/>
    <mergeCell ref="A29:V29"/>
    <mergeCell ref="BW29:CS29"/>
    <mergeCell ref="AW28:BV28"/>
    <mergeCell ref="W29:AV29"/>
    <mergeCell ref="BW28:CS28"/>
    <mergeCell ref="A28:V28"/>
    <mergeCell ref="AW29:BV29"/>
    <mergeCell ref="A23:V23"/>
    <mergeCell ref="W23:AV23"/>
    <mergeCell ref="AW23:BV23"/>
    <mergeCell ref="A27:V27"/>
    <mergeCell ref="W27:AV27"/>
    <mergeCell ref="AW27:BV27"/>
    <mergeCell ref="BW27:CS27"/>
    <mergeCell ref="A34:AF34"/>
    <mergeCell ref="A31:CS31"/>
    <mergeCell ref="AG33:CS33"/>
    <mergeCell ref="AG34:CS34"/>
    <mergeCell ref="W28:AV28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NachPTO</cp:lastModifiedBy>
  <cp:lastPrinted>2019-04-19T11:43:22Z</cp:lastPrinted>
  <dcterms:created xsi:type="dcterms:W3CDTF">2013-04-08T06:55:43Z</dcterms:created>
  <dcterms:modified xsi:type="dcterms:W3CDTF">2019-05-08T04:09:35Z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