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905" yWindow="65521" windowWidth="13890" windowHeight="11640" activeTab="11"/>
  </bookViews>
  <sheets>
    <sheet name="3.1." sheetId="1" r:id="rId1"/>
    <sheet name="3.2." sheetId="2" r:id="rId2"/>
    <sheet name="3.3." sheetId="3" r:id="rId3"/>
    <sheet name="3.4." sheetId="4" r:id="rId4"/>
    <sheet name="3.5." sheetId="5" r:id="rId5"/>
    <sheet name="3.6." sheetId="6" r:id="rId6"/>
    <sheet name="3.7." sheetId="7" r:id="rId7"/>
    <sheet name="3.8." sheetId="8" r:id="rId8"/>
    <sheet name="3.9." sheetId="9" r:id="rId9"/>
    <sheet name="3.10" sheetId="10" r:id="rId10"/>
    <sheet name="3.11" sheetId="11" r:id="rId11"/>
    <sheet name="3.12" sheetId="12" r:id="rId12"/>
  </sheets>
  <externalReferences>
    <externalReference r:id="rId15"/>
  </externalReferences>
  <definedNames>
    <definedName name="TABLE" localSheetId="4">'3.5.'!$A$6:$B$30</definedName>
    <definedName name="TABLE" localSheetId="5">'3.6.'!$A$4:$B$24</definedName>
    <definedName name="TABLE" localSheetId="6">'3.7.'!#REF!</definedName>
    <definedName name="TABLE" localSheetId="7">'3.8.'!$A$4:$B$9</definedName>
    <definedName name="TABLE_2" localSheetId="6">'3.7.'!#REF!</definedName>
    <definedName name="_xlnm.Print_Area" localSheetId="11">'3.12'!$A$1:$B$15</definedName>
    <definedName name="_xlnm.Print_Area" localSheetId="4">'3.5.'!$A$1:$B$30</definedName>
    <definedName name="_xlnm.Print_Area" localSheetId="6">'3.7.'!$A$1:$CS$34</definedName>
    <definedName name="_xlnm.Print_Area" localSheetId="7">'3.8.'!$A$1:$C$9</definedName>
  </definedNames>
  <calcPr fullCalcOnLoad="1"/>
</workbook>
</file>

<file path=xl/comments2.xml><?xml version="1.0" encoding="utf-8"?>
<comments xmlns="http://schemas.openxmlformats.org/spreadsheetml/2006/main">
  <authors>
    <author>Зотова Е.А</author>
  </authors>
  <commentList>
    <comment ref="B9" authorId="0">
      <text>
        <r>
          <rPr>
            <sz val="10"/>
            <rFont val="Tahoma"/>
            <family val="2"/>
          </rPr>
          <t xml:space="preserve">
без ндс</t>
        </r>
      </text>
    </comment>
  </commentList>
</comments>
</file>

<file path=xl/comments5.xml><?xml version="1.0" encoding="utf-8"?>
<comments xmlns="http://schemas.openxmlformats.org/spreadsheetml/2006/main">
  <authors>
    <author>Shelesnaya</author>
  </authors>
  <commentList>
    <comment ref="B27" authorId="0">
      <text>
        <r>
          <rPr>
            <b/>
            <sz val="8"/>
            <rFont val="Tahoma"/>
            <family val="2"/>
          </rPr>
          <t>Shelesnaya:</t>
        </r>
        <r>
          <rPr>
            <sz val="8"/>
            <rFont val="Tahoma"/>
            <family val="2"/>
          </rPr>
          <t xml:space="preserve">
реализация</t>
        </r>
      </text>
    </comment>
  </commentList>
</comments>
</file>

<file path=xl/sharedStrings.xml><?xml version="1.0" encoding="utf-8"?>
<sst xmlns="http://schemas.openxmlformats.org/spreadsheetml/2006/main" count="188" uniqueCount="176">
  <si>
    <t>Форма 3.6. Информация об основных потребительских характеристиках</t>
  </si>
  <si>
    <t>регулируемых товаров и услуг регулируемых</t>
  </si>
  <si>
    <t>организаций и их соответствии установленным требованиям</t>
  </si>
  <si>
    <r>
      <t>1)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Показатели аварийности на канализационных сетях и количество засоров для самотечных сетей (единиц на километр)</t>
    </r>
  </si>
  <si>
    <r>
      <t>2)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Общее количество проведенных проб на сбросе очищенных (частично очищенных) сточных вод по следующим показателям:</t>
    </r>
  </si>
  <si>
    <t>а) взвешенные вещества</t>
  </si>
  <si>
    <t>б) БПК5</t>
  </si>
  <si>
    <t>в) аммоний-ион</t>
  </si>
  <si>
    <t>г) нитрит-анион</t>
  </si>
  <si>
    <t>д) фосфаты (по P)</t>
  </si>
  <si>
    <t>е) нефтепродукты</t>
  </si>
  <si>
    <t>ж) микробиология</t>
  </si>
  <si>
    <r>
      <t>3)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по следующим показателям:</t>
    </r>
  </si>
  <si>
    <r>
      <t>6)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Доля исполненных в срок договоров о подключении (процент общего количества заключенных договоров о подключении)</t>
    </r>
  </si>
  <si>
    <r>
      <t>7)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Средняя продолжительность рассмотрения заявлений о подключении (дней)</t>
    </r>
  </si>
  <si>
    <t xml:space="preserve">Форма 3.7. Информация об инвестиционных </t>
  </si>
  <si>
    <t xml:space="preserve">программах и отчетах об их реализации </t>
  </si>
  <si>
    <t xml:space="preserve">Наименование инвестиционной программы </t>
  </si>
  <si>
    <t xml:space="preserve">Дата утверждения инвестиционной программы </t>
  </si>
  <si>
    <t xml:space="preserve">Цели инвестиционной программы </t>
  </si>
  <si>
    <t xml:space="preserve">Наименование органа исполнительной власти субъекта Российской Федерации, утвердившего инвестиционную программу </t>
  </si>
  <si>
    <t xml:space="preserve">Наименование органа местного самоуправления, согласовавшего инвестиционную программу </t>
  </si>
  <si>
    <t xml:space="preserve">Сроки начала и окончания реализации инвестиционной программы </t>
  </si>
  <si>
    <t xml:space="preserve">Потребности в финансовых средствах, необходимых </t>
  </si>
  <si>
    <t xml:space="preserve">для реализации инвестиционной программы </t>
  </si>
  <si>
    <t>Наименование мероприятия</t>
  </si>
  <si>
    <t>Потребность в финансовых средствах</t>
  </si>
  <si>
    <t>Источник финансирования</t>
  </si>
  <si>
    <t>на</t>
  </si>
  <si>
    <t xml:space="preserve"> год,</t>
  </si>
  <si>
    <t>тыс. руб.</t>
  </si>
  <si>
    <t xml:space="preserve">Показатели эффективности </t>
  </si>
  <si>
    <t xml:space="preserve">реализации инвестиционной программы </t>
  </si>
  <si>
    <t xml:space="preserve">Наименование мероприятия </t>
  </si>
  <si>
    <t xml:space="preserve">Наименование показателей </t>
  </si>
  <si>
    <t xml:space="preserve">Плановые значения целевых показателей инвестиционной программы </t>
  </si>
  <si>
    <t xml:space="preserve">Фактические значения целевых показателей инвестиционной программы </t>
  </si>
  <si>
    <t xml:space="preserve">Информация об использовании инвестиционных средств за отчетный год </t>
  </si>
  <si>
    <t>Квартал</t>
  </si>
  <si>
    <t xml:space="preserve">Наименование мероприятия  </t>
  </si>
  <si>
    <t xml:space="preserve">Сведения об использовании инвестиционных средств за отчетный год, 
тыс. руб. </t>
  </si>
  <si>
    <t xml:space="preserve">Источник финансирования инвестиционной программы </t>
  </si>
  <si>
    <t xml:space="preserve">Внесение изменений в инвестиционную программу </t>
  </si>
  <si>
    <t xml:space="preserve">Дата внесения изменений </t>
  </si>
  <si>
    <t xml:space="preserve">Внесенные изменения </t>
  </si>
  <si>
    <t xml:space="preserve">Форма 3.8. Информация о наличии (отсутствии) технической возможности </t>
  </si>
  <si>
    <t xml:space="preserve">подключения к централизованной системе водоотведения, а также о регистрации и </t>
  </si>
  <si>
    <t xml:space="preserve">ходе реализации заявок о подключении к централизованной системе водоотведения </t>
  </si>
  <si>
    <t xml:space="preserve">Количество поданных заявок на подключение к централизованной системе водоотведения </t>
  </si>
  <si>
    <t xml:space="preserve">Количество исполненных заявок на подключение к центральной системе водоотведения </t>
  </si>
  <si>
    <t xml:space="preserve">Количество заявок о подключении к централизованной системе водоотведения, по которым принято решение об отказе в подключении (с указанием причин) в течение квартала </t>
  </si>
  <si>
    <t xml:space="preserve">Резерв мощности централизованной системы водоотведения в течение квартала </t>
  </si>
  <si>
    <t>Форма 3.5. Информация об основных показателях</t>
  </si>
  <si>
    <t>финансово-хозяйственной деятельности регулируемой организации</t>
  </si>
  <si>
    <t>Форма 3.1. Общая информация о регулируемой организации</t>
  </si>
  <si>
    <t>Фирменное наименование юридического лица (согласно уставу регулируемой организации)</t>
  </si>
  <si>
    <t>Фамилия, имя и отчество руководителя регулируемой организации</t>
  </si>
  <si>
    <t xml:space="preserve">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 </t>
  </si>
  <si>
    <t>Почтовый адрес регулируемой организации</t>
  </si>
  <si>
    <t>Адрес фактического местонахождения органов управления регулируемой организации</t>
  </si>
  <si>
    <t xml:space="preserve">Контактные телефоны </t>
  </si>
  <si>
    <t xml:space="preserve">Официальный сайт регулируемой организации в сети “Интернет” </t>
  </si>
  <si>
    <t>Адрес электронной почты регулируемой организации</t>
  </si>
  <si>
    <t>Режим работы регулируемой организации (абонентских отделов, сбытовых подразделений), в том числе часы работы диспетчерских служб</t>
  </si>
  <si>
    <t>Вид регулируемой деятельности</t>
  </si>
  <si>
    <t>Протяженность канализационных сетей</t>
  </si>
  <si>
    <t>(в однотрубном исчислении) (километров)</t>
  </si>
  <si>
    <t>Количество насосных станций (штук)</t>
  </si>
  <si>
    <t>Количество очистных сооружений (штук)</t>
  </si>
  <si>
    <t>Форма 3.2. Информация о тарифе на водоотведение</t>
  </si>
  <si>
    <t xml:space="preserve">Наименование органа регулирования, принявшего решение об утверждении тарифа на водоотведение </t>
  </si>
  <si>
    <t>Реквизиты (дата, номер) решения об утверждении тарифа на водоотведение</t>
  </si>
  <si>
    <t>Величина установленного тарифа на водоотведение</t>
  </si>
  <si>
    <t>Срок действия установленного тарифа на водоотведение</t>
  </si>
  <si>
    <t>Источник официального опубликования решения об установлении тарифа на водоотведение</t>
  </si>
  <si>
    <t>Форма 3.3. Информация о тарифе на транспортировку сточных вод</t>
  </si>
  <si>
    <t>Наименование органа регулирования, принявшего решение об утверждении тарифа на транспортировку сточных вод</t>
  </si>
  <si>
    <t>Реквизиты (дата, номер) решения об утверждении тарифа на транспортировку сточных вод</t>
  </si>
  <si>
    <t>Величина установленного тарифа на транспортировку сточных вод</t>
  </si>
  <si>
    <t>Срок действия установленного тарифа на транспортировку сточных вод</t>
  </si>
  <si>
    <t>Источник официального опубликования решения об установлении тарифа на транспортировку сточных вод</t>
  </si>
  <si>
    <t>Форма 3.4. Информация о тарифах на подключение</t>
  </si>
  <si>
    <t>к централизованной системе водоотведения</t>
  </si>
  <si>
    <t>Наименование органа регулирования тарифов, принявшего решение об утверждении тарифа на подключение к централизованной системе водоотведения</t>
  </si>
  <si>
    <t>Реквизиты решения об утверждении тарифа на подключение к централизованной системе водоотведения</t>
  </si>
  <si>
    <t>Величина установленного тарифа на подключение к централизованной системе водоотведения</t>
  </si>
  <si>
    <t>Срок действия установленного тарифа на подключение к централизованной системе водоотведения</t>
  </si>
  <si>
    <t>Источник официального опубликования решения об установлении тарифа на подключение к централизованной системе водоотведения</t>
  </si>
  <si>
    <t>Форма 3.9. Информация об условиях, на которых осуществляется поставка регулируемых товаров и (или) оказание регулируемых услуг</t>
  </si>
  <si>
    <t>Форма 3.10. Информация о порядке выполнения технологических, технических</t>
  </si>
  <si>
    <t>и других мероприятий, связанных с подключением к централизованной системе водоотведения</t>
  </si>
  <si>
    <t>Форма заявки о подключении к централизованной системе водоотведения</t>
  </si>
  <si>
    <t>Перечень документов, представляемых одновременно с заявкой о подключении к централизованной системе водоотведения</t>
  </si>
  <si>
    <t>Реквизиты нормативного правового акта, регламентирующего порядок действий заявителя и регулируемой организации при подаче, приеме, обработке заявки о подключении к централизованной системе водоотведения, принятии решения и уведомлении о принятом решении</t>
  </si>
  <si>
    <t>Телефоны и адреса службы, ответственной за прием и обработку заявок о подключении к централизованной системе водоотведения</t>
  </si>
  <si>
    <t>Форма 3.11.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t>
  </si>
  <si>
    <t xml:space="preserve">Сведения о правовых актах, регламентирующих правила закупки (положение о закупках) в регулируемой организации </t>
  </si>
  <si>
    <t>Место размещения положения о закупках регулируемой организации</t>
  </si>
  <si>
    <t>Планирование конкурсных процедур и результаты их проведения</t>
  </si>
  <si>
    <t>плата за подключение не взимается</t>
  </si>
  <si>
    <t>ИНВЕСТИЦИОННАЯ ПРОГРАММА  общества с ограниченной ответственностью «Горводоканал» 
по реконструкции, модернизации и развитию систем водоснабжения и водоотведения города Когалыма
на 2010 – 2020 гг.</t>
  </si>
  <si>
    <t>решение Думы города Когалыма ХМАО-Югры</t>
  </si>
  <si>
    <t>29.12.2010года</t>
  </si>
  <si>
    <t>2011-2020 года</t>
  </si>
  <si>
    <t>Расширение канализационных очистных сооружений города 1этап.                           Строительство зданий решеток и песколовок</t>
  </si>
  <si>
    <t>амортизация</t>
  </si>
  <si>
    <t xml:space="preserve">• повышение надежности работы систем  водоснабжения и
водоотведения в соответствии с нормативными требованиями;
• повышение качества предоставления коммунальных услуг населению.
</t>
  </si>
  <si>
    <t>Общество с ограниченной ответственностью «Горводоканал»</t>
  </si>
  <si>
    <t>ООО «Горводоканал»</t>
  </si>
  <si>
    <t>Россия, 628484, Ханты-Мансийский АО - Югра, г.Когалым, ул.Дружбы Народов, д.41</t>
  </si>
  <si>
    <t xml:space="preserve">(34667) 2-52-35                                                                                                          </t>
  </si>
  <si>
    <t>www.vdk-kogalym.ru</t>
  </si>
  <si>
    <t>Gorvodokanal.kgl@vdk-kogalym.ru</t>
  </si>
  <si>
    <t>c 08.00 до 18.00</t>
  </si>
  <si>
    <t>№ 1098608000083 от 11 февраля 2009г.</t>
  </si>
  <si>
    <t>Положение о закупках товаров, работ, услуг для нужд ООО «Горводоканал»</t>
  </si>
  <si>
    <t>zakupki.gov.ru</t>
  </si>
  <si>
    <t>Региональная служба по тарифам ХМАО-Югры</t>
  </si>
  <si>
    <t>10 дней</t>
  </si>
  <si>
    <t>средневзвешенной стоимости 1 кВт·ч</t>
  </si>
  <si>
    <t>объем приобретаемой электрической энергии тыс кВт*час</t>
  </si>
  <si>
    <t xml:space="preserve">1)_Выручка от регулируемой деятельности (тыс. рублей) с разбивкой по видам деятельности </t>
  </si>
  <si>
    <t xml:space="preserve">2)_Себестоимость производимых товаров (оказываемых услуг) по регулируемому виду деятельности (тыс. рублей), включая: </t>
  </si>
  <si>
    <t xml:space="preserve">а)_расходы на оплату услуг по приему, транспортировке и очистке сточных вод другими организациями </t>
  </si>
  <si>
    <t>б)_расходы на покупаемую электрическую энергию (мощность), используемую в технологическом процессе (с указанием средневзвешенной стоимости 1 кВт·ч), и объем приобретаемой электрической энергии</t>
  </si>
  <si>
    <t>в)_расходы на химические реагенты, используемые в технологическом процессе</t>
  </si>
  <si>
    <t>г)_расходы на оплату труда и отчисления на социальные нужды основного производственного персонала</t>
  </si>
  <si>
    <t>д)_расходы на оплату труда и отчисления на социальные нужды административно-управленческого персонала</t>
  </si>
  <si>
    <t>е)_расходы на амортизацию основных производственных средств</t>
  </si>
  <si>
    <t>ж)_расходы на аренду имущества, используемого для осуществления регулируемого вида деятельности</t>
  </si>
  <si>
    <t>м)_прочие расходы, которые подлежат отнесению к регулируемым видам деятельности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 мая 2013 № 406 (Официаль</t>
  </si>
  <si>
    <t>3)_Чистая прибыль, полученная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</t>
  </si>
  <si>
    <t>4)_Сведения об изменении стоимости основных фондов (в том числе за счет ввода в эксплуатацию (вывода из эксплуатации)), их переоценки (тыс. рублей)</t>
  </si>
  <si>
    <t>5)_Валовая прибыль от продажи товаров и услуг по регулируемому виду деятельности (тыс. рублей)</t>
  </si>
  <si>
    <t>к)_расходы на капитальный и текущий ремонт основных производственных средств 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</si>
  <si>
    <t>л)_расходы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(в том числе информация об объемах товаров и услуг, их стоимости и способах приобретения у тех организаций, сумма оплаты услуг котороых  превышает20 процентов суммы расходов по указанной статье расходов)</t>
  </si>
  <si>
    <t>6)_Убытки от продажи товаров и усуг по регулируемому виду деятельности (тыс. рублей)</t>
  </si>
  <si>
    <t>7)_Годовая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</si>
  <si>
    <t>8)_Объем сточных вод, принятых от потребителей оказываемых услуг (тыс. куб. метров)</t>
  </si>
  <si>
    <t>9)_Объем сточных вод, принятых от других регулируемых организаций в сфере водоотведения и (или) очистки сточных вод (тыс. куб. метров)</t>
  </si>
  <si>
    <t>10)_Объем сточных вод, пропущенных через очистные сооружения (тыс. куб. метров)</t>
  </si>
  <si>
    <t>11)_Среднесписочная численность основного производственного персонала (человек)</t>
  </si>
  <si>
    <t>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водоотведения</t>
  </si>
  <si>
    <t>Форма 3.12.  Информация о предложении регулируемой организации об установлении тарифов в сфере водоотведения на очередной период регулирования</t>
  </si>
  <si>
    <t>Предлагаемый метод регулирования</t>
  </si>
  <si>
    <t>Период действия тарифов</t>
  </si>
  <si>
    <t>Сведения о долгосрочных параметрах регулирования (в случае если их установление предусмотрено выбранным методом регулрования)</t>
  </si>
  <si>
    <t>Сведения о необходимой валовой выручке на соответствующий период, в том числе, с разбивкой по годам</t>
  </si>
  <si>
    <t>Годовой объем принятой в сеть воды</t>
  </si>
  <si>
    <t xml:space="preserve">Размер недополученных доходов регулируемой организации (при их наличии), исчисленный в соответствии с Основами ценообразования </t>
  </si>
  <si>
    <t>Размер экономически обоснованных расхов, не учтенных при регулировании тарифов в предыдущий период регулирования (при их наличии), определенный в соотвествии с Основами ценообразования</t>
  </si>
  <si>
    <t>1. Заявление на получение технических условий (для юридических лиц должно быть на официальном бланке организации зарегистрировано и подписано руководителем организации) с указанием реквизитов организации.
2. Информация о границах земельного участка, на котором планируется осуществить строительство объекта капитального строительства или на котором расположен реконструируемый объект капитального строительства (ситуационный план с выделением цветом границы территории).
3. Копии учредительных документов с приложением документа, подтверждающего полномочия лица, подписавшего заявление.
4. Копии правоустанавливающих документов на земельный участок (договор аренды земельного участка, свидетельство на право собственности земельного участка). 5. Информация о необходимых видах ресурса, получаемых от сетей инженерно-технического обеспечения (указывается в заявлении).</t>
  </si>
  <si>
    <t>Постановление Правительства РФ от 29 июля 2013 г. № 644 "Об утверждении Правил холодного водоснабжения и водоотведения и о внесении изменений в некоторые акты Правительства Российской Федерации"</t>
  </si>
  <si>
    <t xml:space="preserve">Метод индексации на основе долгосрочных параметров регулирования тарифов </t>
  </si>
  <si>
    <t>Водоотведение, в том числе очистка сточных вод, обращение с осадком сточных вод</t>
  </si>
  <si>
    <t xml:space="preserve">Приказ РСТ от 06.12.2018г № 80-нп.                                </t>
  </si>
  <si>
    <t xml:space="preserve">с 01.01.2019г по 30.06.2019г                                                          с 01.07.2019г по 31.12.2019г                                                    </t>
  </si>
  <si>
    <t>37,77                                                                          38,52</t>
  </si>
  <si>
    <t>Официальный  интернет-портал правовой информации «www.pravo.gov.ru»  номер опубликования: 8601201812180002  от 18.12.2018г.</t>
  </si>
  <si>
    <t xml:space="preserve"> 3 года  (с 2020 по 2022гг)</t>
  </si>
  <si>
    <t>2019</t>
  </si>
  <si>
    <t>Расчетная величина (с НДС)</t>
  </si>
  <si>
    <t xml:space="preserve">           01.01.2020 по 30.06.2020 - 46,22руб/м3;         01.07.2020 по 31.12.2020г - 49,13руб/м3.    01.01.2021 по 30.06.2021 - 49,13руб/м3;         01.07.2021 по 31.12.2021г - 50,15руб/м3.   01.01.2022 по 30.06.2022 - 50,15руб/м3;         01.07.2022 по 31.12.2022г - 52,45руб/м3.</t>
  </si>
  <si>
    <t xml:space="preserve">Базовый уровень операционных расходов(тыс. руб) - 134529,4тыс. рублей; Нормативный уровень прибыли - 1,11%; </t>
  </si>
  <si>
    <t>2020г- 187531,51тыс.руб; 2021г - 195262,17тыс.руб 2022г - 201787,87тыс.руб.</t>
  </si>
  <si>
    <t>4720,1тыс.м3.</t>
  </si>
  <si>
    <t>0,4 тыс м куб/сут</t>
  </si>
  <si>
    <t>Ответственное лицо по вопросам технологического подключения к сетям водоснабжения и водоотведения.
Заместитель начальника ПТО Фещук Павел Александрович
тел. 8-(34667) 2-00-53
e-Mail: 68520@bk.ru</t>
  </si>
  <si>
    <t>за 3 квартал 2019 года</t>
  </si>
  <si>
    <t>за 3 вартал 2019года</t>
  </si>
  <si>
    <t>3 квартал 2019год</t>
  </si>
  <si>
    <r>
      <t>з)</t>
    </r>
    <r>
      <rPr>
        <b/>
        <sz val="12"/>
        <rFont val="Times New Roman"/>
        <family val="1"/>
      </rPr>
      <t>_общепроизводственные</t>
    </r>
    <r>
      <rPr>
        <sz val="12"/>
        <rFont val="Times New Roman"/>
        <family val="1"/>
      </rPr>
      <t xml:space="preserve"> расходы, в том числе отнесенные к ним расходы на текущий и капитальный ремонт</t>
    </r>
  </si>
  <si>
    <r>
      <t>и)_</t>
    </r>
    <r>
      <rPr>
        <b/>
        <sz val="12"/>
        <rFont val="Times New Roman"/>
        <family val="1"/>
      </rPr>
      <t>общехозяйственные расходы</t>
    </r>
    <r>
      <rPr>
        <sz val="12"/>
        <rFont val="Times New Roman"/>
        <family val="1"/>
      </rPr>
      <t>, в том числе отнесенные к ним расходы на текущий и капитальный ремонт</t>
    </r>
  </si>
  <si>
    <t>http://vdk-kogalym.ru/download/2685/</t>
  </si>
  <si>
    <t>http://vdk-kogalym.ru/download/2306/</t>
  </si>
  <si>
    <t>http://vdk-kogalym.ru/download/2500/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</si>
</sst>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#,##0.0"/>
    <numFmt numFmtId="176" formatCode="#,##0.000"/>
    <numFmt numFmtId="177" formatCode="#,##0.0000"/>
    <numFmt numFmtId="178" formatCode="#,##0.00000"/>
    <numFmt numFmtId="179" formatCode="#,##0.000000"/>
  </numFmts>
  <fonts count="60">
    <font>
      <sz val="10"/>
      <name val="Arial Cyr"/>
      <family val="0"/>
    </font>
    <font>
      <sz val="13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sz val="10"/>
      <name val="Tahoma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sz val="8"/>
      <name val="Arial"/>
      <family val="2"/>
    </font>
    <font>
      <sz val="11"/>
      <name val="Times New Roman"/>
      <family val="1"/>
    </font>
    <font>
      <b/>
      <sz val="10"/>
      <name val="Arial"/>
      <family val="2"/>
    </font>
    <font>
      <u val="single"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8"/>
      <name val="Times New Roman"/>
      <family val="1"/>
    </font>
    <font>
      <sz val="12"/>
      <color indexed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3" tint="-0.24997000396251678"/>
      <name val="Times New Roman"/>
      <family val="1"/>
    </font>
    <font>
      <sz val="12"/>
      <color theme="3" tint="-0.24997000396251678"/>
      <name val="Times New Roman"/>
      <family val="1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16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152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justify" vertical="top" wrapTex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13" xfId="0" applyFont="1" applyBorder="1" applyAlignment="1">
      <alignment horizontal="justify" vertical="top" wrapText="1"/>
    </xf>
    <xf numFmtId="0" fontId="2" fillId="0" borderId="14" xfId="0" applyFont="1" applyBorder="1" applyAlignment="1">
      <alignment horizontal="justify" vertical="top" wrapText="1"/>
    </xf>
    <xf numFmtId="0" fontId="2" fillId="0" borderId="15" xfId="0" applyFont="1" applyBorder="1" applyAlignment="1">
      <alignment horizontal="justify" vertical="top" wrapText="1"/>
    </xf>
    <xf numFmtId="0" fontId="2" fillId="0" borderId="14" xfId="0" applyFont="1" applyBorder="1" applyAlignment="1">
      <alignment vertical="top" wrapText="1"/>
    </xf>
    <xf numFmtId="0" fontId="4" fillId="0" borderId="16" xfId="0" applyFont="1" applyBorder="1" applyAlignment="1">
      <alignment horizontal="center"/>
    </xf>
    <xf numFmtId="0" fontId="2" fillId="0" borderId="13" xfId="0" applyFont="1" applyBorder="1" applyAlignment="1">
      <alignment vertical="top" wrapText="1"/>
    </xf>
    <xf numFmtId="0" fontId="1" fillId="0" borderId="16" xfId="0" applyFont="1" applyBorder="1" applyAlignment="1">
      <alignment horizontal="center"/>
    </xf>
    <xf numFmtId="0" fontId="6" fillId="0" borderId="0" xfId="0" applyFont="1" applyAlignment="1">
      <alignment/>
    </xf>
    <xf numFmtId="0" fontId="2" fillId="0" borderId="17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42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0" xfId="0" applyFont="1" applyFill="1" applyAlignment="1">
      <alignment horizontal="left"/>
    </xf>
    <xf numFmtId="0" fontId="5" fillId="0" borderId="16" xfId="0" applyFont="1" applyBorder="1" applyAlignment="1">
      <alignment horizontal="center"/>
    </xf>
    <xf numFmtId="49" fontId="2" fillId="0" borderId="10" xfId="54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justify" vertical="top" wrapText="1"/>
    </xf>
    <xf numFmtId="0" fontId="5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center" vertical="top"/>
    </xf>
    <xf numFmtId="174" fontId="2" fillId="0" borderId="10" xfId="0" applyNumberFormat="1" applyFont="1" applyFill="1" applyBorder="1" applyAlignment="1">
      <alignment horizontal="center" vertical="top"/>
    </xf>
    <xf numFmtId="0" fontId="2" fillId="32" borderId="13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2" fillId="0" borderId="20" xfId="0" applyFont="1" applyBorder="1" applyAlignment="1">
      <alignment horizontal="justify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justify" vertical="center"/>
    </xf>
    <xf numFmtId="0" fontId="2" fillId="0" borderId="22" xfId="0" applyFont="1" applyBorder="1" applyAlignment="1">
      <alignment horizontal="justify" vertical="center" wrapText="1"/>
    </xf>
    <xf numFmtId="0" fontId="2" fillId="0" borderId="23" xfId="0" applyFont="1" applyBorder="1" applyAlignment="1">
      <alignment horizontal="justify" vertical="center" wrapText="1"/>
    </xf>
    <xf numFmtId="0" fontId="2" fillId="0" borderId="24" xfId="0" applyFont="1" applyBorder="1" applyAlignment="1">
      <alignment horizontal="center" vertical="center"/>
    </xf>
    <xf numFmtId="49" fontId="57" fillId="0" borderId="25" xfId="54" applyNumberFormat="1" applyFont="1" applyFill="1" applyBorder="1" applyAlignment="1" applyProtection="1">
      <alignment horizontal="center" vertical="center" wrapText="1" shrinkToFit="1"/>
      <protection locked="0"/>
    </xf>
    <xf numFmtId="0" fontId="58" fillId="0" borderId="17" xfId="0" applyFont="1" applyFill="1" applyBorder="1" applyAlignment="1">
      <alignment horizontal="center" vertical="top" wrapText="1"/>
    </xf>
    <xf numFmtId="0" fontId="57" fillId="0" borderId="17" xfId="0" applyFont="1" applyFill="1" applyBorder="1" applyAlignment="1">
      <alignment horizontal="center" vertical="top" wrapText="1"/>
    </xf>
    <xf numFmtId="0" fontId="58" fillId="0" borderId="13" xfId="42" applyFont="1" applyBorder="1" applyAlignment="1" applyProtection="1">
      <alignment horizontal="center" vertical="center" wrapText="1"/>
      <protection/>
    </xf>
    <xf numFmtId="0" fontId="2" fillId="0" borderId="26" xfId="0" applyFont="1" applyBorder="1" applyAlignment="1">
      <alignment horizontal="justify" vertical="top" wrapText="1"/>
    </xf>
    <xf numFmtId="0" fontId="10" fillId="33" borderId="18" xfId="42" applyNumberFormat="1" applyFill="1" applyBorder="1" applyAlignment="1" applyProtection="1">
      <alignment horizontal="justify" vertical="top" wrapText="1"/>
      <protection/>
    </xf>
    <xf numFmtId="0" fontId="0" fillId="0" borderId="0" xfId="0" applyFont="1" applyAlignment="1">
      <alignment/>
    </xf>
    <xf numFmtId="2" fontId="17" fillId="34" borderId="25" xfId="55" applyNumberFormat="1" applyFont="1" applyFill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>
      <alignment horizontal="center" vertical="center"/>
    </xf>
    <xf numFmtId="0" fontId="17" fillId="0" borderId="25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2" fillId="0" borderId="22" xfId="0" applyFont="1" applyFill="1" applyBorder="1" applyAlignment="1">
      <alignment horizontal="justify" vertical="top" wrapText="1"/>
    </xf>
    <xf numFmtId="2" fontId="2" fillId="0" borderId="25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left"/>
    </xf>
    <xf numFmtId="4" fontId="2" fillId="0" borderId="0" xfId="0" applyNumberFormat="1" applyFont="1" applyFill="1" applyBorder="1" applyAlignment="1">
      <alignment horizontal="left"/>
    </xf>
    <xf numFmtId="173" fontId="2" fillId="0" borderId="25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174" fontId="2" fillId="0" borderId="25" xfId="0" applyNumberFormat="1" applyFont="1" applyFill="1" applyBorder="1" applyAlignment="1">
      <alignment horizontal="center" vertical="center"/>
    </xf>
    <xf numFmtId="4" fontId="2" fillId="0" borderId="25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justify" vertical="top" wrapText="1"/>
    </xf>
    <xf numFmtId="175" fontId="2" fillId="0" borderId="27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175" fontId="5" fillId="0" borderId="0" xfId="0" applyNumberFormat="1" applyFont="1" applyFill="1" applyBorder="1" applyAlignment="1">
      <alignment horizontal="center" vertical="center"/>
    </xf>
    <xf numFmtId="4" fontId="18" fillId="33" borderId="0" xfId="53" applyNumberFormat="1" applyFont="1" applyFill="1" applyBorder="1" applyAlignment="1">
      <alignment horizontal="right" vertical="top" wrapText="1"/>
      <protection/>
    </xf>
    <xf numFmtId="179" fontId="2" fillId="0" borderId="0" xfId="0" applyNumberFormat="1" applyFont="1" applyFill="1" applyBorder="1" applyAlignment="1">
      <alignment horizontal="left"/>
    </xf>
    <xf numFmtId="178" fontId="2" fillId="0" borderId="0" xfId="0" applyNumberFormat="1" applyFont="1" applyFill="1" applyBorder="1" applyAlignment="1">
      <alignment horizontal="left"/>
    </xf>
    <xf numFmtId="2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 vertical="top"/>
    </xf>
    <xf numFmtId="1" fontId="2" fillId="0" borderId="0" xfId="0" applyNumberFormat="1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left"/>
    </xf>
    <xf numFmtId="3" fontId="2" fillId="0" borderId="25" xfId="0" applyNumberFormat="1" applyFont="1" applyFill="1" applyBorder="1" applyAlignment="1">
      <alignment horizontal="center" vertical="center"/>
    </xf>
    <xf numFmtId="0" fontId="2" fillId="32" borderId="22" xfId="0" applyFont="1" applyFill="1" applyBorder="1" applyAlignment="1">
      <alignment horizontal="justify" vertical="top" wrapText="1"/>
    </xf>
    <xf numFmtId="4" fontId="19" fillId="0" borderId="25" xfId="42" applyNumberFormat="1" applyFont="1" applyFill="1" applyBorder="1" applyAlignment="1" applyProtection="1">
      <alignment horizontal="justify" vertical="top"/>
      <protection/>
    </xf>
    <xf numFmtId="0" fontId="2" fillId="0" borderId="23" xfId="0" applyFont="1" applyFill="1" applyBorder="1" applyAlignment="1">
      <alignment horizontal="justify" vertical="top" wrapText="1"/>
    </xf>
    <xf numFmtId="2" fontId="2" fillId="0" borderId="24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175" fontId="2" fillId="0" borderId="28" xfId="0" applyNumberFormat="1" applyFont="1" applyFill="1" applyBorder="1" applyAlignment="1">
      <alignment horizontal="center" vertical="center"/>
    </xf>
    <xf numFmtId="0" fontId="10" fillId="0" borderId="13" xfId="42" applyNumberFormat="1" applyBorder="1" applyAlignment="1" applyProtection="1">
      <alignment horizontal="center" vertical="center" wrapText="1"/>
      <protection/>
    </xf>
    <xf numFmtId="0" fontId="2" fillId="0" borderId="2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wrapText="1"/>
    </xf>
    <xf numFmtId="0" fontId="4" fillId="0" borderId="30" xfId="0" applyFont="1" applyFill="1" applyBorder="1" applyAlignment="1">
      <alignment horizontal="center" vertical="top" wrapText="1"/>
    </xf>
    <xf numFmtId="0" fontId="2" fillId="0" borderId="28" xfId="0" applyFont="1" applyBorder="1" applyAlignment="1">
      <alignment horizontal="justify" wrapText="1"/>
    </xf>
    <xf numFmtId="0" fontId="2" fillId="0" borderId="31" xfId="0" applyFont="1" applyBorder="1" applyAlignment="1">
      <alignment horizontal="justify" wrapText="1"/>
    </xf>
    <xf numFmtId="0" fontId="2" fillId="0" borderId="32" xfId="0" applyFont="1" applyBorder="1" applyAlignment="1">
      <alignment horizontal="justify" wrapText="1"/>
    </xf>
    <xf numFmtId="0" fontId="8" fillId="0" borderId="10" xfId="0" applyFont="1" applyBorder="1" applyAlignment="1">
      <alignment horizontal="left" wrapText="1"/>
    </xf>
    <xf numFmtId="49" fontId="2" fillId="0" borderId="28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0" fontId="9" fillId="0" borderId="10" xfId="0" applyFont="1" applyBorder="1" applyAlignment="1">
      <alignment horizontal="left" wrapText="1"/>
    </xf>
    <xf numFmtId="0" fontId="1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left" wrapText="1"/>
    </xf>
    <xf numFmtId="0" fontId="2" fillId="0" borderId="31" xfId="0" applyFont="1" applyBorder="1" applyAlignment="1">
      <alignment horizontal="left" wrapText="1"/>
    </xf>
    <xf numFmtId="0" fontId="2" fillId="0" borderId="32" xfId="0" applyFont="1" applyBorder="1" applyAlignment="1">
      <alignment horizontal="left" wrapText="1"/>
    </xf>
    <xf numFmtId="0" fontId="2" fillId="0" borderId="33" xfId="0" applyFont="1" applyBorder="1" applyAlignment="1">
      <alignment horizontal="center" vertical="top"/>
    </xf>
    <xf numFmtId="0" fontId="2" fillId="0" borderId="34" xfId="0" applyFont="1" applyBorder="1" applyAlignment="1">
      <alignment horizontal="center" vertical="top"/>
    </xf>
    <xf numFmtId="0" fontId="2" fillId="0" borderId="35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36" xfId="0" applyFont="1" applyBorder="1" applyAlignment="1">
      <alignment horizontal="center" vertical="top"/>
    </xf>
    <xf numFmtId="0" fontId="2" fillId="0" borderId="30" xfId="0" applyFont="1" applyBorder="1" applyAlignment="1">
      <alignment horizontal="center" vertical="top"/>
    </xf>
    <xf numFmtId="0" fontId="2" fillId="0" borderId="37" xfId="0" applyFont="1" applyBorder="1" applyAlignment="1">
      <alignment horizontal="center" vertical="top"/>
    </xf>
    <xf numFmtId="0" fontId="2" fillId="0" borderId="10" xfId="0" applyFont="1" applyBorder="1" applyAlignment="1">
      <alignment horizontal="left" wrapText="1"/>
    </xf>
    <xf numFmtId="49" fontId="2" fillId="0" borderId="28" xfId="0" applyNumberFormat="1" applyFont="1" applyBorder="1" applyAlignment="1">
      <alignment horizontal="center" wrapText="1"/>
    </xf>
    <xf numFmtId="49" fontId="2" fillId="0" borderId="31" xfId="0" applyNumberFormat="1" applyFont="1" applyBorder="1" applyAlignment="1">
      <alignment horizontal="center" wrapText="1"/>
    </xf>
    <xf numFmtId="49" fontId="2" fillId="0" borderId="32" xfId="0" applyNumberFormat="1" applyFont="1" applyBorder="1" applyAlignment="1">
      <alignment horizontal="center" wrapText="1"/>
    </xf>
    <xf numFmtId="0" fontId="2" fillId="0" borderId="33" xfId="0" applyFont="1" applyBorder="1" applyAlignment="1">
      <alignment horizontal="center" vertical="top" wrapText="1"/>
    </xf>
    <xf numFmtId="0" fontId="2" fillId="0" borderId="34" xfId="0" applyFont="1" applyBorder="1" applyAlignment="1">
      <alignment horizontal="center" vertical="top" wrapText="1"/>
    </xf>
    <xf numFmtId="0" fontId="2" fillId="0" borderId="3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36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2" fillId="0" borderId="37" xfId="0" applyFont="1" applyBorder="1" applyAlignment="1">
      <alignment horizontal="center" vertical="top" wrapText="1"/>
    </xf>
    <xf numFmtId="49" fontId="2" fillId="0" borderId="30" xfId="0" applyNumberFormat="1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4" fontId="2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15" fillId="35" borderId="38" xfId="42" applyNumberFormat="1" applyFont="1" applyFill="1" applyBorder="1" applyAlignment="1" applyProtection="1">
      <alignment horizontal="left" vertical="center" wrapText="1"/>
      <protection locked="0"/>
    </xf>
    <xf numFmtId="0" fontId="15" fillId="35" borderId="13" xfId="42" applyNumberFormat="1" applyFont="1" applyFill="1" applyBorder="1" applyAlignment="1" applyProtection="1">
      <alignment horizontal="left" vertical="center" wrapText="1"/>
      <protection locked="0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.5." xfId="53"/>
    <cellStyle name="Обычный_JKH.OPEN.INFO.VO(v3.5)_цены161210" xfId="54"/>
    <cellStyle name="Обычный_ЖКУ_проект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</xdr:colOff>
      <xdr:row>8</xdr:row>
      <xdr:rowOff>0</xdr:rowOff>
    </xdr:from>
    <xdr:ext cx="209550" cy="847725"/>
    <xdr:grpSp>
      <xdr:nvGrpSpPr>
        <xdr:cNvPr id="1" name="shCalendar" hidden="1"/>
        <xdr:cNvGrpSpPr>
          <a:grpSpLocks/>
        </xdr:cNvGrpSpPr>
      </xdr:nvGrpSpPr>
      <xdr:grpSpPr>
        <a:xfrm>
          <a:off x="4743450" y="1704975"/>
          <a:ext cx="209550" cy="847725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2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pic macro="[1]!modfrmDateChoose.CalendarShow">
        <xdr:nvPicPr>
          <xdr:cNvPr id="3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</xdr:col>
      <xdr:colOff>38100</xdr:colOff>
      <xdr:row>8</xdr:row>
      <xdr:rowOff>0</xdr:rowOff>
    </xdr:from>
    <xdr:ext cx="209550" cy="847725"/>
    <xdr:grpSp>
      <xdr:nvGrpSpPr>
        <xdr:cNvPr id="4" name="shCalendar" hidden="1"/>
        <xdr:cNvGrpSpPr>
          <a:grpSpLocks/>
        </xdr:cNvGrpSpPr>
      </xdr:nvGrpSpPr>
      <xdr:grpSpPr>
        <a:xfrm>
          <a:off x="4743450" y="1704975"/>
          <a:ext cx="209550" cy="847725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5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pic macro="[1]!modfrmDateChoose.CalendarShow">
        <xdr:nvPicPr>
          <xdr:cNvPr id="6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</xdr:col>
      <xdr:colOff>38100</xdr:colOff>
      <xdr:row>9</xdr:row>
      <xdr:rowOff>0</xdr:rowOff>
    </xdr:from>
    <xdr:ext cx="219075" cy="1076325"/>
    <xdr:grpSp>
      <xdr:nvGrpSpPr>
        <xdr:cNvPr id="7" name="shCalendar" hidden="1"/>
        <xdr:cNvGrpSpPr>
          <a:grpSpLocks/>
        </xdr:cNvGrpSpPr>
      </xdr:nvGrpSpPr>
      <xdr:grpSpPr>
        <a:xfrm>
          <a:off x="4743450" y="4191000"/>
          <a:ext cx="219075" cy="1076325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8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pic macro="[1]!modfrmDateChoose.CalendarShow">
        <xdr:nvPicPr>
          <xdr:cNvPr id="9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</xdr:col>
      <xdr:colOff>38100</xdr:colOff>
      <xdr:row>9</xdr:row>
      <xdr:rowOff>0</xdr:rowOff>
    </xdr:from>
    <xdr:ext cx="219075" cy="1076325"/>
    <xdr:grpSp>
      <xdr:nvGrpSpPr>
        <xdr:cNvPr id="10" name="shCalendar" hidden="1"/>
        <xdr:cNvGrpSpPr>
          <a:grpSpLocks/>
        </xdr:cNvGrpSpPr>
      </xdr:nvGrpSpPr>
      <xdr:grpSpPr>
        <a:xfrm>
          <a:off x="4743450" y="4191000"/>
          <a:ext cx="219075" cy="1076325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11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pic macro="[1]!modfrmDateChoose.CalendarShow">
        <xdr:nvPicPr>
          <xdr:cNvPr id="12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S\user\all\&#1045;&#1048;&#1040;&#1057;%20&#1053;&#1054;&#1042;&#1067;&#1045;\&#1053;&#1072;%20&#1079;&#1072;&#1087;&#1086;&#1083;&#1085;&#1077;&#1085;&#1080;&#1077;%20&#1040;&#1083;&#1077;&#1082;&#1089;&#1077;&#1081;%202013-2017&#1075;&#1075;\JKH.OPEN.INFO.PRICE.HVS%20&#1043;&#1086;&#1088;&#1086;&#1076;%20&#1042;&#1086;&#1076;&#1072;%202018-2022&#1075;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МО"/>
      <sheetName val="Питьевая вода"/>
      <sheetName val="Техническая вода"/>
      <sheetName val="Транспортировка"/>
      <sheetName val="Подвоз"/>
      <sheetName val="Подключение"/>
      <sheetName val="Поставка"/>
      <sheetName val="Ссылки на публикации"/>
      <sheetName val="Приказ №129"/>
      <sheetName val="Комментарии"/>
      <sheetName val="Проверка"/>
      <sheetName val="AllSheetsInThisWorkbook"/>
      <sheetName val="TEHSHEET"/>
      <sheetName val="printForm_129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</sheetNames>
    <definedNames>
      <definedName name="modfrmDateChoose.CalendarShow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dk-kogalym.ru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vdk-kogalym.ru/download/2685/" TargetMode="External" /><Relationship Id="rId2" Type="http://schemas.openxmlformats.org/officeDocument/2006/relationships/drawing" Target="../drawings/drawing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vdk-kogalym.ru/download/2306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8"/>
  <sheetViews>
    <sheetView view="pageBreakPreview" zoomScaleSheetLayoutView="100" zoomScalePageLayoutView="0" workbookViewId="0" topLeftCell="A1">
      <selection activeCell="A10" sqref="A10:B10"/>
    </sheetView>
  </sheetViews>
  <sheetFormatPr defaultColWidth="9.00390625" defaultRowHeight="12.75"/>
  <cols>
    <col min="1" max="1" width="55.75390625" style="0" customWidth="1"/>
    <col min="2" max="2" width="30.25390625" style="0" customWidth="1"/>
  </cols>
  <sheetData>
    <row r="2" spans="1:2" ht="17.25" thickBot="1">
      <c r="A2" s="95" t="s">
        <v>54</v>
      </c>
      <c r="B2" s="95"/>
    </row>
    <row r="3" spans="1:2" ht="17.25" thickBot="1">
      <c r="A3" s="18"/>
      <c r="B3" s="18"/>
    </row>
    <row r="4" spans="1:2" ht="51" customHeight="1" thickBot="1">
      <c r="A4" s="14" t="s">
        <v>55</v>
      </c>
      <c r="B4" s="23" t="s">
        <v>107</v>
      </c>
    </row>
    <row r="5" spans="1:2" ht="51" customHeight="1" thickBot="1">
      <c r="A5" s="15" t="s">
        <v>56</v>
      </c>
      <c r="B5" s="24" t="s">
        <v>108</v>
      </c>
    </row>
    <row r="6" spans="1:2" ht="51" customHeight="1" thickBot="1">
      <c r="A6" s="15" t="s">
        <v>57</v>
      </c>
      <c r="B6" s="23" t="s">
        <v>114</v>
      </c>
    </row>
    <row r="7" spans="1:2" ht="66" customHeight="1" thickBot="1">
      <c r="A7" s="15" t="s">
        <v>58</v>
      </c>
      <c r="B7" s="24" t="s">
        <v>109</v>
      </c>
    </row>
    <row r="8" spans="1:2" ht="66" customHeight="1" thickBot="1">
      <c r="A8" s="15" t="s">
        <v>59</v>
      </c>
      <c r="B8" s="23" t="s">
        <v>109</v>
      </c>
    </row>
    <row r="9" spans="1:2" ht="51" customHeight="1" thickBot="1">
      <c r="A9" s="15" t="s">
        <v>60</v>
      </c>
      <c r="B9" s="24" t="s">
        <v>110</v>
      </c>
    </row>
    <row r="10" spans="1:2" ht="51" customHeight="1" thickBot="1">
      <c r="A10" s="15" t="s">
        <v>61</v>
      </c>
      <c r="B10" s="25" t="s">
        <v>111</v>
      </c>
    </row>
    <row r="11" spans="1:2" ht="51" customHeight="1" thickBot="1">
      <c r="A11" s="15" t="s">
        <v>62</v>
      </c>
      <c r="B11" s="24" t="s">
        <v>112</v>
      </c>
    </row>
    <row r="12" spans="1:2" ht="51" customHeight="1" thickBot="1">
      <c r="A12" s="15" t="s">
        <v>63</v>
      </c>
      <c r="B12" s="23" t="s">
        <v>113</v>
      </c>
    </row>
    <row r="13" spans="1:2" ht="51" customHeight="1" thickBot="1">
      <c r="A13" s="15" t="s">
        <v>64</v>
      </c>
      <c r="B13" s="26" t="s">
        <v>154</v>
      </c>
    </row>
    <row r="14" spans="1:2" ht="51" customHeight="1">
      <c r="A14" s="16" t="s">
        <v>65</v>
      </c>
      <c r="B14" s="93">
        <v>105.4</v>
      </c>
    </row>
    <row r="15" spans="1:2" ht="30.75" customHeight="1" thickBot="1">
      <c r="A15" s="15" t="s">
        <v>66</v>
      </c>
      <c r="B15" s="94"/>
    </row>
    <row r="16" spans="1:2" ht="43.5" customHeight="1" thickBot="1">
      <c r="A16" s="15" t="s">
        <v>67</v>
      </c>
      <c r="B16" s="22">
        <v>30</v>
      </c>
    </row>
    <row r="17" spans="1:2" ht="24.75" customHeight="1" thickBot="1">
      <c r="A17" s="15" t="s">
        <v>68</v>
      </c>
      <c r="B17" s="22">
        <v>1</v>
      </c>
    </row>
    <row r="18" ht="15.75">
      <c r="A18" s="6"/>
    </row>
  </sheetData>
  <sheetProtection/>
  <mergeCells count="2">
    <mergeCell ref="B14:B15"/>
    <mergeCell ref="A2:B2"/>
  </mergeCells>
  <hyperlinks>
    <hyperlink ref="B10" r:id="rId1" display="http://www.vdk-kogalym.ru/"/>
  </hyperlinks>
  <printOptions/>
  <pageMargins left="0.75" right="0.75" top="1" bottom="1" header="0.5" footer="0.5"/>
  <pageSetup horizontalDpi="600" verticalDpi="600" orientation="portrait" paperSize="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5:B12"/>
  <sheetViews>
    <sheetView zoomScalePageLayoutView="0" workbookViewId="0" topLeftCell="A1">
      <selection activeCell="E9" sqref="E9"/>
    </sheetView>
  </sheetViews>
  <sheetFormatPr defaultColWidth="9.00390625" defaultRowHeight="12.75"/>
  <cols>
    <col min="1" max="2" width="61.75390625" style="0" customWidth="1"/>
  </cols>
  <sheetData>
    <row r="5" spans="1:2" ht="16.5">
      <c r="A5" s="97" t="s">
        <v>89</v>
      </c>
      <c r="B5" s="97"/>
    </row>
    <row r="6" spans="1:2" ht="17.25" thickBot="1">
      <c r="A6" s="95" t="s">
        <v>90</v>
      </c>
      <c r="B6" s="95"/>
    </row>
    <row r="7" spans="1:2" ht="17.25" thickBot="1">
      <c r="A7" s="20"/>
      <c r="B7" s="20"/>
    </row>
    <row r="8" spans="1:2" ht="32.25" thickBot="1">
      <c r="A8" s="14" t="s">
        <v>91</v>
      </c>
      <c r="B8" s="51" t="s">
        <v>173</v>
      </c>
    </row>
    <row r="9" spans="1:2" ht="195.75" customHeight="1" thickBot="1">
      <c r="A9" s="50" t="s">
        <v>92</v>
      </c>
      <c r="B9" s="150" t="s">
        <v>151</v>
      </c>
    </row>
    <row r="10" spans="1:2" ht="84.75" customHeight="1" thickBot="1">
      <c r="A10" s="50" t="s">
        <v>93</v>
      </c>
      <c r="B10" s="151" t="s">
        <v>152</v>
      </c>
    </row>
    <row r="11" spans="1:2" ht="63" customHeight="1" thickBot="1">
      <c r="A11" s="50" t="s">
        <v>94</v>
      </c>
      <c r="B11" s="151" t="s">
        <v>167</v>
      </c>
    </row>
    <row r="12" ht="15.75">
      <c r="A12" s="6"/>
    </row>
  </sheetData>
  <sheetProtection/>
  <mergeCells count="2">
    <mergeCell ref="A5:B5"/>
    <mergeCell ref="A6:B6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B9:B11">
      <formula1>900</formula1>
    </dataValidation>
  </dataValidations>
  <hyperlinks>
    <hyperlink ref="B8" r:id="rId1" display="http://vdk-kogalym.ru/download/2685/"/>
  </hyperlinks>
  <printOptions/>
  <pageMargins left="0.75" right="0.75" top="1" bottom="1" header="0.5" footer="0.5"/>
  <pageSetup orientation="portrait" paperSize="9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5:B9"/>
  <sheetViews>
    <sheetView zoomScalePageLayoutView="0" workbookViewId="0" topLeftCell="A1">
      <selection activeCell="A9" sqref="A9"/>
    </sheetView>
  </sheetViews>
  <sheetFormatPr defaultColWidth="9.00390625" defaultRowHeight="12.75"/>
  <cols>
    <col min="1" max="2" width="43.00390625" style="0" customWidth="1"/>
  </cols>
  <sheetData>
    <row r="5" spans="1:2" ht="47.25" customHeight="1">
      <c r="A5" s="148" t="s">
        <v>95</v>
      </c>
      <c r="B5" s="148"/>
    </row>
    <row r="6" ht="17.25" thickBot="1">
      <c r="A6" s="13"/>
    </row>
    <row r="7" spans="1:2" ht="63.75" thickBot="1">
      <c r="A7" s="14" t="s">
        <v>96</v>
      </c>
      <c r="B7" s="27" t="s">
        <v>115</v>
      </c>
    </row>
    <row r="8" spans="1:2" ht="32.25" thickBot="1">
      <c r="A8" s="15" t="s">
        <v>97</v>
      </c>
      <c r="B8" s="28" t="s">
        <v>116</v>
      </c>
    </row>
    <row r="9" spans="1:2" ht="32.25" thickBot="1">
      <c r="A9" s="15" t="s">
        <v>98</v>
      </c>
      <c r="B9" s="28" t="s">
        <v>116</v>
      </c>
    </row>
  </sheetData>
  <sheetProtection/>
  <mergeCells count="1">
    <mergeCell ref="A5:B5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5:B16"/>
  <sheetViews>
    <sheetView tabSelected="1" view="pageBreakPreview" zoomScaleSheetLayoutView="100" zoomScalePageLayoutView="0" workbookViewId="0" topLeftCell="A1">
      <selection activeCell="D15" sqref="D15"/>
    </sheetView>
  </sheetViews>
  <sheetFormatPr defaultColWidth="9.00390625" defaultRowHeight="12.75"/>
  <cols>
    <col min="1" max="1" width="57.375" style="0" customWidth="1"/>
    <col min="2" max="2" width="46.25390625" style="52" customWidth="1"/>
  </cols>
  <sheetData>
    <row r="5" spans="1:2" ht="45.75" customHeight="1">
      <c r="A5" s="149" t="s">
        <v>143</v>
      </c>
      <c r="B5" s="149"/>
    </row>
    <row r="7" ht="13.5" thickBot="1"/>
    <row r="8" spans="1:2" ht="31.5">
      <c r="A8" s="40" t="s">
        <v>144</v>
      </c>
      <c r="B8" s="41" t="s">
        <v>153</v>
      </c>
    </row>
    <row r="9" spans="1:2" ht="90">
      <c r="A9" s="42" t="s">
        <v>161</v>
      </c>
      <c r="B9" s="53" t="s">
        <v>162</v>
      </c>
    </row>
    <row r="10" spans="1:2" ht="15.75">
      <c r="A10" s="42" t="s">
        <v>145</v>
      </c>
      <c r="B10" s="54" t="s">
        <v>159</v>
      </c>
    </row>
    <row r="11" spans="1:2" ht="47.25">
      <c r="A11" s="43" t="s">
        <v>146</v>
      </c>
      <c r="B11" s="55" t="s">
        <v>163</v>
      </c>
    </row>
    <row r="12" spans="1:2" ht="91.5" customHeight="1">
      <c r="A12" s="43" t="s">
        <v>147</v>
      </c>
      <c r="B12" s="56" t="s">
        <v>164</v>
      </c>
    </row>
    <row r="13" spans="1:2" ht="28.5" customHeight="1">
      <c r="A13" s="42" t="s">
        <v>148</v>
      </c>
      <c r="B13" s="54" t="s">
        <v>165</v>
      </c>
    </row>
    <row r="14" spans="1:2" ht="47.25">
      <c r="A14" s="43" t="s">
        <v>149</v>
      </c>
      <c r="B14" s="54">
        <v>0</v>
      </c>
    </row>
    <row r="15" spans="1:2" ht="79.5" thickBot="1">
      <c r="A15" s="44" t="s">
        <v>150</v>
      </c>
      <c r="B15" s="45">
        <v>0</v>
      </c>
    </row>
    <row r="16" spans="1:2" ht="12.75">
      <c r="A16" s="39"/>
      <c r="B16" s="57"/>
    </row>
  </sheetData>
  <sheetProtection/>
  <mergeCells count="1">
    <mergeCell ref="A5:B5"/>
  </mergeCells>
  <dataValidations count="1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B9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5:B11"/>
  <sheetViews>
    <sheetView view="pageBreakPreview" zoomScaleSheetLayoutView="100" zoomScalePageLayoutView="0" workbookViewId="0" topLeftCell="A1">
      <selection activeCell="A17" sqref="A17"/>
    </sheetView>
  </sheetViews>
  <sheetFormatPr defaultColWidth="9.00390625" defaultRowHeight="12.75"/>
  <cols>
    <col min="1" max="2" width="50.375" style="6" customWidth="1"/>
    <col min="3" max="16384" width="9.125" style="6" customWidth="1"/>
  </cols>
  <sheetData>
    <row r="1" ht="15.75"/>
    <row r="2" ht="15.75"/>
    <row r="3" ht="15.75"/>
    <row r="4" ht="15.75"/>
    <row r="5" spans="1:2" ht="16.5" thickBot="1">
      <c r="A5" s="96" t="s">
        <v>69</v>
      </c>
      <c r="B5" s="96"/>
    </row>
    <row r="6" spans="1:2" ht="16.5" thickBot="1">
      <c r="A6" s="31"/>
      <c r="B6" s="31"/>
    </row>
    <row r="7" spans="1:2" ht="54" customHeight="1" thickBot="1">
      <c r="A7" s="19" t="s">
        <v>70</v>
      </c>
      <c r="B7" s="32" t="s">
        <v>117</v>
      </c>
    </row>
    <row r="8" spans="1:2" ht="54" customHeight="1" thickBot="1">
      <c r="A8" s="17" t="s">
        <v>71</v>
      </c>
      <c r="B8" s="46" t="s">
        <v>155</v>
      </c>
    </row>
    <row r="9" spans="1:2" ht="54" customHeight="1" thickBot="1">
      <c r="A9" s="17" t="s">
        <v>72</v>
      </c>
      <c r="B9" s="47" t="s">
        <v>157</v>
      </c>
    </row>
    <row r="10" spans="1:2" ht="54" customHeight="1" thickBot="1">
      <c r="A10" s="17" t="s">
        <v>73</v>
      </c>
      <c r="B10" s="48" t="s">
        <v>156</v>
      </c>
    </row>
    <row r="11" spans="1:2" ht="54" customHeight="1" thickBot="1">
      <c r="A11" s="17" t="s">
        <v>74</v>
      </c>
      <c r="B11" s="49" t="s">
        <v>158</v>
      </c>
    </row>
  </sheetData>
  <sheetProtection/>
  <mergeCells count="1">
    <mergeCell ref="A5:B5"/>
  </mergeCells>
  <printOptions/>
  <pageMargins left="0.75" right="0.75" top="1" bottom="1" header="0.5" footer="0.5"/>
  <pageSetup horizontalDpi="600" verticalDpi="600" orientation="portrait" paperSize="9" scale="86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5:B11"/>
  <sheetViews>
    <sheetView zoomScalePageLayoutView="0" workbookViewId="0" topLeftCell="A1">
      <selection activeCell="A11" sqref="A11"/>
    </sheetView>
  </sheetViews>
  <sheetFormatPr defaultColWidth="9.00390625" defaultRowHeight="12.75"/>
  <cols>
    <col min="1" max="2" width="47.75390625" style="0" customWidth="1"/>
  </cols>
  <sheetData>
    <row r="5" spans="1:2" ht="17.25" thickBot="1">
      <c r="A5" s="95" t="s">
        <v>75</v>
      </c>
      <c r="B5" s="95"/>
    </row>
    <row r="6" spans="1:2" ht="17.25" thickBot="1">
      <c r="A6" s="18"/>
      <c r="B6" s="18"/>
    </row>
    <row r="7" spans="1:2" ht="57.75" customHeight="1" thickBot="1">
      <c r="A7" s="14" t="s">
        <v>76</v>
      </c>
      <c r="B7" s="29">
        <v>0</v>
      </c>
    </row>
    <row r="8" spans="1:2" ht="57.75" customHeight="1" thickBot="1">
      <c r="A8" s="15" t="s">
        <v>77</v>
      </c>
      <c r="B8" s="22">
        <v>0</v>
      </c>
    </row>
    <row r="9" spans="1:2" ht="57.75" customHeight="1" thickBot="1">
      <c r="A9" s="15" t="s">
        <v>78</v>
      </c>
      <c r="B9" s="22">
        <v>0</v>
      </c>
    </row>
    <row r="10" spans="1:2" ht="57.75" customHeight="1" thickBot="1">
      <c r="A10" s="15" t="s">
        <v>79</v>
      </c>
      <c r="B10" s="22">
        <v>0</v>
      </c>
    </row>
    <row r="11" spans="1:2" ht="57.75" customHeight="1" thickBot="1">
      <c r="A11" s="15" t="s">
        <v>80</v>
      </c>
      <c r="B11" s="22">
        <v>0</v>
      </c>
    </row>
  </sheetData>
  <sheetProtection/>
  <mergeCells count="1">
    <mergeCell ref="A5:B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6:B14"/>
  <sheetViews>
    <sheetView zoomScalePageLayoutView="0" workbookViewId="0" topLeftCell="A5">
      <selection activeCell="A21" sqref="A21"/>
    </sheetView>
  </sheetViews>
  <sheetFormatPr defaultColWidth="9.00390625" defaultRowHeight="12.75"/>
  <cols>
    <col min="1" max="1" width="55.25390625" style="0" customWidth="1"/>
    <col min="2" max="2" width="47.00390625" style="0" customWidth="1"/>
  </cols>
  <sheetData>
    <row r="1" ht="12.75" hidden="1"/>
    <row r="2" ht="12.75" hidden="1"/>
    <row r="3" ht="12.75" hidden="1"/>
    <row r="4" ht="12.75" hidden="1"/>
    <row r="6" spans="1:2" s="21" customFormat="1" ht="16.5">
      <c r="A6" s="97" t="s">
        <v>81</v>
      </c>
      <c r="B6" s="97"/>
    </row>
    <row r="7" spans="1:2" s="21" customFormat="1" ht="17.25" thickBot="1">
      <c r="A7" s="95" t="s">
        <v>82</v>
      </c>
      <c r="B7" s="95"/>
    </row>
    <row r="8" spans="1:2" ht="17.25" thickBot="1">
      <c r="A8" s="20"/>
      <c r="B8" s="20"/>
    </row>
    <row r="9" spans="1:2" ht="72.75" customHeight="1" thickBot="1">
      <c r="A9" s="19" t="s">
        <v>83</v>
      </c>
      <c r="B9" s="29">
        <v>0</v>
      </c>
    </row>
    <row r="10" spans="1:2" ht="72.75" customHeight="1" thickBot="1">
      <c r="A10" s="17" t="s">
        <v>84</v>
      </c>
      <c r="B10" s="22">
        <v>0</v>
      </c>
    </row>
    <row r="11" spans="1:2" ht="72.75" customHeight="1" thickBot="1">
      <c r="A11" s="17" t="s">
        <v>85</v>
      </c>
      <c r="B11" s="22">
        <v>0</v>
      </c>
    </row>
    <row r="12" spans="1:2" ht="72.75" customHeight="1" thickBot="1">
      <c r="A12" s="17" t="s">
        <v>86</v>
      </c>
      <c r="B12" s="22">
        <v>0</v>
      </c>
    </row>
    <row r="13" spans="1:2" ht="72.75" customHeight="1" thickBot="1">
      <c r="A13" s="17" t="s">
        <v>87</v>
      </c>
      <c r="B13" s="22">
        <v>0</v>
      </c>
    </row>
    <row r="14" ht="15.75">
      <c r="A14" s="6"/>
    </row>
  </sheetData>
  <sheetProtection/>
  <mergeCells count="2">
    <mergeCell ref="A6:B6"/>
    <mergeCell ref="A7:B7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2:T37"/>
  <sheetViews>
    <sheetView view="pageBreakPreview" zoomScaleSheetLayoutView="100" zoomScalePageLayoutView="0" workbookViewId="0" topLeftCell="A1">
      <selection activeCell="B27" sqref="B27"/>
    </sheetView>
  </sheetViews>
  <sheetFormatPr defaultColWidth="9.00390625" defaultRowHeight="12.75"/>
  <cols>
    <col min="1" max="1" width="82.375" style="30" customWidth="1"/>
    <col min="2" max="2" width="45.625" style="30" customWidth="1"/>
    <col min="3" max="3" width="18.625" style="10" customWidth="1"/>
    <col min="4" max="4" width="19.25390625" style="10" customWidth="1"/>
    <col min="5" max="5" width="18.375" style="10" customWidth="1"/>
    <col min="6" max="6" width="9.125" style="10" customWidth="1"/>
    <col min="7" max="7" width="10.125" style="10" customWidth="1"/>
    <col min="8" max="11" width="9.125" style="10" customWidth="1"/>
    <col min="12" max="12" width="23.75390625" style="10" customWidth="1"/>
    <col min="13" max="13" width="19.375" style="10" customWidth="1"/>
    <col min="14" max="14" width="9.125" style="10" customWidth="1"/>
    <col min="15" max="15" width="11.25390625" style="10" bestFit="1" customWidth="1"/>
    <col min="16" max="16" width="9.125" style="10" customWidth="1"/>
    <col min="17" max="17" width="12.125" style="10" bestFit="1" customWidth="1"/>
    <col min="18" max="16384" width="9.125" style="30" customWidth="1"/>
  </cols>
  <sheetData>
    <row r="1" ht="3" customHeight="1"/>
    <row r="2" spans="1:17" s="33" customFormat="1" ht="16.5">
      <c r="A2" s="98" t="s">
        <v>52</v>
      </c>
      <c r="B2" s="98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</row>
    <row r="3" spans="1:20" s="33" customFormat="1" ht="16.5">
      <c r="A3" s="98" t="s">
        <v>53</v>
      </c>
      <c r="B3" s="98"/>
      <c r="C3" s="71"/>
      <c r="D3" s="71"/>
      <c r="E3" s="71"/>
      <c r="F3" s="71"/>
      <c r="G3" s="71"/>
      <c r="H3" s="71"/>
      <c r="I3" s="71"/>
      <c r="J3" s="71"/>
      <c r="K3" s="71"/>
      <c r="L3" s="70"/>
      <c r="M3" s="70"/>
      <c r="N3" s="70"/>
      <c r="O3" s="70"/>
      <c r="P3" s="71"/>
      <c r="Q3" s="71"/>
      <c r="R3" s="71"/>
      <c r="S3" s="71"/>
      <c r="T3" s="71"/>
    </row>
    <row r="4" spans="1:20" s="33" customFormat="1" ht="26.25" customHeight="1">
      <c r="A4" s="99" t="s">
        <v>168</v>
      </c>
      <c r="B4" s="99"/>
      <c r="C4" s="71"/>
      <c r="D4" s="71"/>
      <c r="E4" s="71"/>
      <c r="F4" s="71"/>
      <c r="G4" s="71"/>
      <c r="H4" s="71"/>
      <c r="I4" s="71"/>
      <c r="J4" s="71"/>
      <c r="K4" s="71"/>
      <c r="L4" s="70"/>
      <c r="M4" s="70"/>
      <c r="N4" s="70"/>
      <c r="O4" s="70"/>
      <c r="P4" s="71"/>
      <c r="Q4" s="71"/>
      <c r="R4" s="71"/>
      <c r="S4" s="71"/>
      <c r="T4" s="71"/>
    </row>
    <row r="5" spans="1:20" ht="16.5" thickBot="1">
      <c r="A5" s="63"/>
      <c r="B5" s="63"/>
      <c r="R5" s="10"/>
      <c r="S5" s="10"/>
      <c r="T5" s="10"/>
    </row>
    <row r="6" spans="1:20" ht="36.75" customHeight="1">
      <c r="A6" s="72" t="s">
        <v>121</v>
      </c>
      <c r="B6" s="73">
        <f>30864.6522</f>
        <v>30864.6522</v>
      </c>
      <c r="C6" s="61"/>
      <c r="D6" s="61"/>
      <c r="E6" s="63"/>
      <c r="L6" s="74"/>
      <c r="M6" s="75"/>
      <c r="N6" s="76"/>
      <c r="O6" s="61"/>
      <c r="Q6" s="61"/>
      <c r="R6" s="10"/>
      <c r="S6" s="10"/>
      <c r="T6" s="10"/>
    </row>
    <row r="7" spans="1:20" ht="40.5" customHeight="1">
      <c r="A7" s="58" t="s">
        <v>122</v>
      </c>
      <c r="B7" s="91">
        <f>B9+B12+B13+B14+B15+B16+B19+B17+B20+B18+B21</f>
        <v>28534.19078</v>
      </c>
      <c r="C7" s="77"/>
      <c r="D7" s="78"/>
      <c r="E7" s="79"/>
      <c r="L7" s="74"/>
      <c r="M7" s="80"/>
      <c r="O7" s="61"/>
      <c r="Q7" s="61"/>
      <c r="R7" s="10"/>
      <c r="S7" s="10"/>
      <c r="T7" s="10"/>
    </row>
    <row r="8" spans="1:20" ht="39" customHeight="1">
      <c r="A8" s="58" t="s">
        <v>123</v>
      </c>
      <c r="B8" s="69">
        <v>0</v>
      </c>
      <c r="D8" s="78"/>
      <c r="R8" s="10"/>
      <c r="S8" s="10"/>
      <c r="T8" s="10"/>
    </row>
    <row r="9" spans="1:20" ht="56.25" customHeight="1">
      <c r="A9" s="58" t="s">
        <v>124</v>
      </c>
      <c r="B9" s="59">
        <v>3634.91282</v>
      </c>
      <c r="C9" s="60"/>
      <c r="D9" s="60"/>
      <c r="I9" s="61"/>
      <c r="O9" s="61"/>
      <c r="Q9" s="61"/>
      <c r="R9" s="10"/>
      <c r="S9" s="10"/>
      <c r="T9" s="10"/>
    </row>
    <row r="10" spans="1:17" s="65" customFormat="1" ht="15.75">
      <c r="A10" s="58" t="s">
        <v>119</v>
      </c>
      <c r="B10" s="62">
        <f>B9/B11</f>
        <v>5.039537848738144</v>
      </c>
      <c r="C10" s="63"/>
      <c r="D10" s="63"/>
      <c r="E10" s="63"/>
      <c r="F10" s="64"/>
      <c r="G10" s="64"/>
      <c r="H10" s="63"/>
      <c r="I10" s="63"/>
      <c r="J10" s="63"/>
      <c r="K10" s="63"/>
      <c r="L10" s="63"/>
      <c r="M10" s="63"/>
      <c r="N10" s="63"/>
      <c r="O10" s="63"/>
      <c r="P10" s="63"/>
      <c r="Q10" s="63"/>
    </row>
    <row r="11" spans="1:17" s="65" customFormat="1" ht="24.75" customHeight="1">
      <c r="A11" s="58" t="s">
        <v>120</v>
      </c>
      <c r="B11" s="66">
        <v>721.279</v>
      </c>
      <c r="C11" s="63"/>
      <c r="D11" s="63"/>
      <c r="E11" s="63"/>
      <c r="F11" s="64"/>
      <c r="G11" s="64"/>
      <c r="H11" s="63"/>
      <c r="I11" s="63"/>
      <c r="J11" s="63"/>
      <c r="K11" s="63"/>
      <c r="L11" s="63"/>
      <c r="M11" s="63"/>
      <c r="N11" s="63"/>
      <c r="O11" s="63"/>
      <c r="P11" s="63"/>
      <c r="Q11" s="63"/>
    </row>
    <row r="12" spans="1:2" ht="31.5">
      <c r="A12" s="58" t="s">
        <v>125</v>
      </c>
      <c r="B12" s="59">
        <v>9.60572</v>
      </c>
    </row>
    <row r="13" spans="1:15" ht="40.5" customHeight="1">
      <c r="A13" s="58" t="s">
        <v>126</v>
      </c>
      <c r="B13" s="66">
        <f>7.38997+3294.02197+538.70326+1007.72206+161.25623</f>
        <v>5009.09349</v>
      </c>
      <c r="C13" s="63"/>
      <c r="O13" s="61"/>
    </row>
    <row r="14" spans="1:3" ht="36.75" customHeight="1">
      <c r="A14" s="58" t="s">
        <v>127</v>
      </c>
      <c r="B14" s="66">
        <f>3950.77015+884.4711</f>
        <v>4835.24125</v>
      </c>
      <c r="C14" s="63"/>
    </row>
    <row r="15" spans="1:3" ht="15.75">
      <c r="A15" s="58" t="s">
        <v>128</v>
      </c>
      <c r="B15" s="66">
        <f>3473.98575</f>
        <v>3473.98575</v>
      </c>
      <c r="C15" s="63"/>
    </row>
    <row r="16" spans="1:3" ht="39" customHeight="1">
      <c r="A16" s="58" t="s">
        <v>129</v>
      </c>
      <c r="B16" s="66">
        <v>0</v>
      </c>
      <c r="C16" s="63"/>
    </row>
    <row r="17" spans="1:3" ht="39" customHeight="1">
      <c r="A17" s="58" t="s">
        <v>171</v>
      </c>
      <c r="B17" s="59">
        <f>8763.37471</f>
        <v>8763.37471</v>
      </c>
      <c r="C17" s="63"/>
    </row>
    <row r="18" spans="1:3" ht="39.75" customHeight="1">
      <c r="A18" s="58" t="s">
        <v>172</v>
      </c>
      <c r="B18" s="59">
        <f>6759.62815-B14</f>
        <v>1924.3868999999995</v>
      </c>
      <c r="C18" s="63"/>
    </row>
    <row r="19" spans="1:3" ht="67.5" customHeight="1">
      <c r="A19" s="58" t="s">
        <v>134</v>
      </c>
      <c r="B19" s="59">
        <f>485.11675+23.145</f>
        <v>508.26175</v>
      </c>
      <c r="C19" s="63"/>
    </row>
    <row r="20" spans="1:8" ht="81.75" customHeight="1">
      <c r="A20" s="58" t="s">
        <v>135</v>
      </c>
      <c r="B20" s="67">
        <f>0.03735+7.968+42+14.33+56.91807+116.04744+48.50649+49.8444</f>
        <v>335.65175</v>
      </c>
      <c r="C20" s="63"/>
      <c r="D20" s="63"/>
      <c r="E20" s="63"/>
      <c r="F20" s="81"/>
      <c r="H20" s="81"/>
    </row>
    <row r="21" spans="1:2" ht="73.5" customHeight="1">
      <c r="A21" s="58" t="s">
        <v>130</v>
      </c>
      <c r="B21" s="69">
        <f>39.67664</f>
        <v>39.67664</v>
      </c>
    </row>
    <row r="22" spans="1:8" ht="56.25" customHeight="1">
      <c r="A22" s="58" t="s">
        <v>131</v>
      </c>
      <c r="B22" s="67">
        <v>998</v>
      </c>
      <c r="C22" s="82"/>
      <c r="G22" s="83"/>
      <c r="H22" s="61"/>
    </row>
    <row r="23" spans="1:4" ht="41.25" customHeight="1">
      <c r="A23" s="58" t="s">
        <v>132</v>
      </c>
      <c r="B23" s="67">
        <v>6002</v>
      </c>
      <c r="D23" s="61"/>
    </row>
    <row r="24" spans="1:5" ht="35.25" customHeight="1">
      <c r="A24" s="58" t="s">
        <v>133</v>
      </c>
      <c r="B24" s="84">
        <f>B6-B7</f>
        <v>2330.4614199999996</v>
      </c>
      <c r="C24" s="61"/>
      <c r="D24" s="64"/>
      <c r="E24" s="63"/>
    </row>
    <row r="25" spans="1:5" ht="35.25" customHeight="1">
      <c r="A25" s="85" t="s">
        <v>136</v>
      </c>
      <c r="B25" s="84">
        <v>0</v>
      </c>
      <c r="C25" s="61"/>
      <c r="D25" s="64"/>
      <c r="E25" s="63"/>
    </row>
    <row r="26" spans="1:5" ht="63">
      <c r="A26" s="58" t="s">
        <v>137</v>
      </c>
      <c r="B26" s="86" t="s">
        <v>175</v>
      </c>
      <c r="D26" s="64"/>
      <c r="E26" s="64"/>
    </row>
    <row r="27" spans="1:4" ht="35.25" customHeight="1">
      <c r="A27" s="58" t="s">
        <v>138</v>
      </c>
      <c r="B27" s="59">
        <v>801.26</v>
      </c>
      <c r="C27" s="68"/>
      <c r="D27" s="63"/>
    </row>
    <row r="28" spans="1:3" ht="40.5" customHeight="1">
      <c r="A28" s="58" t="s">
        <v>139</v>
      </c>
      <c r="B28" s="69">
        <v>0</v>
      </c>
      <c r="C28" s="68"/>
    </row>
    <row r="29" spans="1:18" ht="36" customHeight="1">
      <c r="A29" s="58" t="s">
        <v>140</v>
      </c>
      <c r="B29" s="59">
        <v>782.09</v>
      </c>
      <c r="C29" s="68"/>
      <c r="R29" s="10"/>
    </row>
    <row r="30" spans="1:18" ht="33.75" customHeight="1" thickBot="1">
      <c r="A30" s="87" t="s">
        <v>141</v>
      </c>
      <c r="B30" s="88">
        <v>43.02</v>
      </c>
      <c r="L30" s="89"/>
      <c r="M30" s="90"/>
      <c r="N30" s="90"/>
      <c r="R30" s="10"/>
    </row>
    <row r="31" spans="3:18" ht="15.75">
      <c r="C31" s="60"/>
      <c r="Q31" s="60"/>
      <c r="R31" s="10"/>
    </row>
    <row r="32" spans="3:18" ht="15.75">
      <c r="C32" s="60"/>
      <c r="R32" s="10"/>
    </row>
    <row r="33" ht="15.75">
      <c r="R33" s="10"/>
    </row>
    <row r="34" ht="15.75">
      <c r="R34" s="10"/>
    </row>
    <row r="35" ht="15.75">
      <c r="R35" s="10"/>
    </row>
    <row r="36" ht="15.75">
      <c r="R36" s="10"/>
    </row>
    <row r="37" ht="15.75">
      <c r="R37" s="10"/>
    </row>
  </sheetData>
  <sheetProtection/>
  <mergeCells count="3">
    <mergeCell ref="A2:B2"/>
    <mergeCell ref="A3:B3"/>
    <mergeCell ref="A4:B4"/>
  </mergeCells>
  <printOptions/>
  <pageMargins left="0.8661417322834646" right="0.5905511811023623" top="0.5905511811023623" bottom="0.3937007874015748" header="0.1968503937007874" footer="0.1968503937007874"/>
  <pageSetup fitToHeight="2" horizontalDpi="600" verticalDpi="600" orientation="portrait" paperSize="9" scale="69" r:id="rId3"/>
  <headerFooter alignWithMargins="0">
    <oddHeader>&amp;CСтраница &amp;P&amp;R&amp;Z&amp;F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B24"/>
  <sheetViews>
    <sheetView zoomScaleSheetLayoutView="100" zoomScalePageLayoutView="0" workbookViewId="0" topLeftCell="A1">
      <selection activeCell="G23" sqref="G23"/>
    </sheetView>
  </sheetViews>
  <sheetFormatPr defaultColWidth="9.00390625" defaultRowHeight="12.75"/>
  <cols>
    <col min="1" max="1" width="48.25390625" style="30" customWidth="1"/>
    <col min="2" max="2" width="35.75390625" style="30" customWidth="1"/>
    <col min="3" max="3" width="11.75390625" style="30" customWidth="1"/>
    <col min="4" max="16384" width="9.125" style="30" customWidth="1"/>
  </cols>
  <sheetData>
    <row r="1" ht="3" customHeight="1"/>
    <row r="2" spans="1:2" s="33" customFormat="1" ht="16.5" customHeight="1">
      <c r="A2" s="100" t="s">
        <v>0</v>
      </c>
      <c r="B2" s="100"/>
    </row>
    <row r="3" spans="1:2" s="33" customFormat="1" ht="16.5">
      <c r="A3" s="100" t="s">
        <v>1</v>
      </c>
      <c r="B3" s="100"/>
    </row>
    <row r="4" spans="1:2" s="35" customFormat="1" ht="16.5" customHeight="1">
      <c r="A4" s="100" t="s">
        <v>2</v>
      </c>
      <c r="B4" s="100"/>
    </row>
    <row r="5" spans="1:2" ht="16.5">
      <c r="A5" s="101" t="s">
        <v>169</v>
      </c>
      <c r="B5" s="101"/>
    </row>
    <row r="6" spans="1:2" ht="47.25">
      <c r="A6" s="34" t="s">
        <v>3</v>
      </c>
      <c r="B6" s="37">
        <f>46/106.3</f>
        <v>0.43273753527751646</v>
      </c>
    </row>
    <row r="7" spans="1:2" ht="47.25">
      <c r="A7" s="34" t="s">
        <v>4</v>
      </c>
      <c r="B7" s="36">
        <f>B8+B9+B10+B11+B12+B13+B14</f>
        <v>95</v>
      </c>
    </row>
    <row r="8" spans="1:2" ht="15.75">
      <c r="A8" s="34" t="s">
        <v>5</v>
      </c>
      <c r="B8" s="36">
        <v>22</v>
      </c>
    </row>
    <row r="9" spans="1:2" ht="15.75">
      <c r="A9" s="34" t="s">
        <v>6</v>
      </c>
      <c r="B9" s="36">
        <v>9</v>
      </c>
    </row>
    <row r="10" spans="1:2" ht="15.75">
      <c r="A10" s="34" t="s">
        <v>7</v>
      </c>
      <c r="B10" s="36">
        <v>22</v>
      </c>
    </row>
    <row r="11" spans="1:2" ht="15.75">
      <c r="A11" s="34" t="s">
        <v>8</v>
      </c>
      <c r="B11" s="36">
        <v>21</v>
      </c>
    </row>
    <row r="12" spans="1:2" ht="15.75">
      <c r="A12" s="34" t="s">
        <v>9</v>
      </c>
      <c r="B12" s="36">
        <v>9</v>
      </c>
    </row>
    <row r="13" spans="1:2" ht="15.75">
      <c r="A13" s="34" t="s">
        <v>10</v>
      </c>
      <c r="B13" s="36">
        <v>9</v>
      </c>
    </row>
    <row r="14" spans="1:2" ht="15.75">
      <c r="A14" s="34" t="s">
        <v>11</v>
      </c>
      <c r="B14" s="36">
        <v>3</v>
      </c>
    </row>
    <row r="15" spans="1:2" ht="94.5">
      <c r="A15" s="34" t="s">
        <v>12</v>
      </c>
      <c r="B15" s="36">
        <f>B16+B17+B18+B19+B20+B21+B22</f>
        <v>0</v>
      </c>
    </row>
    <row r="16" spans="1:2" ht="15.75">
      <c r="A16" s="34" t="s">
        <v>5</v>
      </c>
      <c r="B16" s="36">
        <v>0</v>
      </c>
    </row>
    <row r="17" spans="1:2" ht="15.75">
      <c r="A17" s="34" t="s">
        <v>6</v>
      </c>
      <c r="B17" s="36">
        <v>0</v>
      </c>
    </row>
    <row r="18" spans="1:2" ht="15.75">
      <c r="A18" s="34" t="s">
        <v>7</v>
      </c>
      <c r="B18" s="36">
        <v>0</v>
      </c>
    </row>
    <row r="19" spans="1:2" ht="15.75">
      <c r="A19" s="34" t="s">
        <v>8</v>
      </c>
      <c r="B19" s="36">
        <v>0</v>
      </c>
    </row>
    <row r="20" spans="1:2" ht="15.75">
      <c r="A20" s="34" t="s">
        <v>9</v>
      </c>
      <c r="B20" s="36">
        <v>0</v>
      </c>
    </row>
    <row r="21" spans="1:2" ht="15.75">
      <c r="A21" s="34" t="s">
        <v>10</v>
      </c>
      <c r="B21" s="36">
        <v>0</v>
      </c>
    </row>
    <row r="22" spans="1:2" ht="15.75">
      <c r="A22" s="34" t="s">
        <v>11</v>
      </c>
      <c r="B22" s="36">
        <v>0</v>
      </c>
    </row>
    <row r="23" spans="1:2" ht="47.25">
      <c r="A23" s="34" t="s">
        <v>13</v>
      </c>
      <c r="B23" s="36" t="s">
        <v>99</v>
      </c>
    </row>
    <row r="24" spans="1:2" ht="31.5">
      <c r="A24" s="34" t="s">
        <v>14</v>
      </c>
      <c r="B24" s="36" t="s">
        <v>118</v>
      </c>
    </row>
  </sheetData>
  <sheetProtection/>
  <mergeCells count="4">
    <mergeCell ref="A2:B2"/>
    <mergeCell ref="A4:B4"/>
    <mergeCell ref="A3:B3"/>
    <mergeCell ref="A5:B5"/>
  </mergeCells>
  <printOptions/>
  <pageMargins left="0.8661417322834646" right="0.5905511811023623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S34"/>
  <sheetViews>
    <sheetView zoomScaleSheetLayoutView="100" zoomScalePageLayoutView="0" workbookViewId="0" topLeftCell="A28">
      <selection activeCell="EP28" sqref="EP28"/>
    </sheetView>
  </sheetViews>
  <sheetFormatPr defaultColWidth="0.875" defaultRowHeight="12.75"/>
  <cols>
    <col min="1" max="16384" width="0.875" style="8" customWidth="1"/>
  </cols>
  <sheetData>
    <row r="1" spans="2:97" s="7" customFormat="1" ht="16.5">
      <c r="B1" s="97" t="s">
        <v>15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7"/>
      <c r="CR1" s="97"/>
      <c r="CS1" s="4"/>
    </row>
    <row r="2" spans="2:97" s="7" customFormat="1" ht="16.5">
      <c r="B2" s="97" t="s">
        <v>16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7"/>
      <c r="CS2" s="4"/>
    </row>
    <row r="3" spans="1:97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</row>
    <row r="4" spans="1:97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</row>
    <row r="5" spans="1:97" ht="93.75" customHeight="1">
      <c r="A5" s="102" t="s">
        <v>17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4"/>
      <c r="BF5" s="105" t="s">
        <v>100</v>
      </c>
      <c r="BG5" s="105"/>
      <c r="BH5" s="105"/>
      <c r="BI5" s="105"/>
      <c r="BJ5" s="105"/>
      <c r="BK5" s="105"/>
      <c r="BL5" s="105"/>
      <c r="BM5" s="105"/>
      <c r="BN5" s="105"/>
      <c r="BO5" s="105"/>
      <c r="BP5" s="105"/>
      <c r="BQ5" s="105"/>
      <c r="BR5" s="105"/>
      <c r="BS5" s="105"/>
      <c r="BT5" s="105"/>
      <c r="BU5" s="105"/>
      <c r="BV5" s="105"/>
      <c r="BW5" s="105"/>
      <c r="BX5" s="105"/>
      <c r="BY5" s="105"/>
      <c r="BZ5" s="105"/>
      <c r="CA5" s="105"/>
      <c r="CB5" s="105"/>
      <c r="CC5" s="105"/>
      <c r="CD5" s="105"/>
      <c r="CE5" s="105"/>
      <c r="CF5" s="105"/>
      <c r="CG5" s="105"/>
      <c r="CH5" s="105"/>
      <c r="CI5" s="105"/>
      <c r="CJ5" s="105"/>
      <c r="CK5" s="105"/>
      <c r="CL5" s="105"/>
      <c r="CM5" s="105"/>
      <c r="CN5" s="105"/>
      <c r="CO5" s="105"/>
      <c r="CP5" s="105"/>
      <c r="CQ5" s="105"/>
      <c r="CR5" s="105"/>
      <c r="CS5" s="105"/>
    </row>
    <row r="6" spans="1:97" ht="15.75" customHeight="1">
      <c r="A6" s="102" t="s">
        <v>18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4"/>
      <c r="BF6" s="106" t="s">
        <v>102</v>
      </c>
      <c r="BG6" s="107"/>
      <c r="BH6" s="107"/>
      <c r="BI6" s="107"/>
      <c r="BJ6" s="107"/>
      <c r="BK6" s="107"/>
      <c r="BL6" s="107"/>
      <c r="BM6" s="107"/>
      <c r="BN6" s="107"/>
      <c r="BO6" s="107"/>
      <c r="BP6" s="107"/>
      <c r="BQ6" s="107"/>
      <c r="BR6" s="107"/>
      <c r="BS6" s="107"/>
      <c r="BT6" s="107"/>
      <c r="BU6" s="107"/>
      <c r="BV6" s="107"/>
      <c r="BW6" s="107"/>
      <c r="BX6" s="107"/>
      <c r="BY6" s="107"/>
      <c r="BZ6" s="107"/>
      <c r="CA6" s="107"/>
      <c r="CB6" s="107"/>
      <c r="CC6" s="107"/>
      <c r="CD6" s="107"/>
      <c r="CE6" s="107"/>
      <c r="CF6" s="107"/>
      <c r="CG6" s="107"/>
      <c r="CH6" s="107"/>
      <c r="CI6" s="107"/>
      <c r="CJ6" s="107"/>
      <c r="CK6" s="107"/>
      <c r="CL6" s="107"/>
      <c r="CM6" s="107"/>
      <c r="CN6" s="107"/>
      <c r="CO6" s="107"/>
      <c r="CP6" s="107"/>
      <c r="CQ6" s="107"/>
      <c r="CR6" s="107"/>
      <c r="CS6" s="108"/>
    </row>
    <row r="7" spans="1:97" ht="96" customHeight="1">
      <c r="A7" s="102" t="s">
        <v>19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4"/>
      <c r="BF7" s="109" t="s">
        <v>106</v>
      </c>
      <c r="BG7" s="109"/>
      <c r="BH7" s="109"/>
      <c r="BI7" s="109"/>
      <c r="BJ7" s="109"/>
      <c r="BK7" s="109"/>
      <c r="BL7" s="109"/>
      <c r="BM7" s="109"/>
      <c r="BN7" s="109"/>
      <c r="BO7" s="109"/>
      <c r="BP7" s="109"/>
      <c r="BQ7" s="109"/>
      <c r="BR7" s="109"/>
      <c r="BS7" s="109"/>
      <c r="BT7" s="109"/>
      <c r="BU7" s="109"/>
      <c r="BV7" s="109"/>
      <c r="BW7" s="109"/>
      <c r="BX7" s="109"/>
      <c r="BY7" s="109"/>
      <c r="BZ7" s="109"/>
      <c r="CA7" s="109"/>
      <c r="CB7" s="109"/>
      <c r="CC7" s="109"/>
      <c r="CD7" s="109"/>
      <c r="CE7" s="109"/>
      <c r="CF7" s="109"/>
      <c r="CG7" s="109"/>
      <c r="CH7" s="109"/>
      <c r="CI7" s="109"/>
      <c r="CJ7" s="109"/>
      <c r="CK7" s="109"/>
      <c r="CL7" s="109"/>
      <c r="CM7" s="109"/>
      <c r="CN7" s="109"/>
      <c r="CO7" s="109"/>
      <c r="CP7" s="109"/>
      <c r="CQ7" s="109"/>
      <c r="CR7" s="109"/>
      <c r="CS7" s="109"/>
    </row>
    <row r="8" spans="1:97" ht="54" customHeight="1">
      <c r="A8" s="102" t="s">
        <v>20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4"/>
      <c r="BF8" s="124"/>
      <c r="BG8" s="124"/>
      <c r="BH8" s="124"/>
      <c r="BI8" s="124"/>
      <c r="BJ8" s="124"/>
      <c r="BK8" s="124"/>
      <c r="BL8" s="124"/>
      <c r="BM8" s="124"/>
      <c r="BN8" s="124"/>
      <c r="BO8" s="124"/>
      <c r="BP8" s="124"/>
      <c r="BQ8" s="124"/>
      <c r="BR8" s="124"/>
      <c r="BS8" s="124"/>
      <c r="BT8" s="124"/>
      <c r="BU8" s="124"/>
      <c r="BV8" s="124"/>
      <c r="BW8" s="124"/>
      <c r="BX8" s="124"/>
      <c r="BY8" s="124"/>
      <c r="BZ8" s="124"/>
      <c r="CA8" s="124"/>
      <c r="CB8" s="124"/>
      <c r="CC8" s="124"/>
      <c r="CD8" s="124"/>
      <c r="CE8" s="124"/>
      <c r="CF8" s="124"/>
      <c r="CG8" s="124"/>
      <c r="CH8" s="124"/>
      <c r="CI8" s="124"/>
      <c r="CJ8" s="124"/>
      <c r="CK8" s="124"/>
      <c r="CL8" s="124"/>
      <c r="CM8" s="124"/>
      <c r="CN8" s="124"/>
      <c r="CO8" s="124"/>
      <c r="CP8" s="124"/>
      <c r="CQ8" s="124"/>
      <c r="CR8" s="124"/>
      <c r="CS8" s="124"/>
    </row>
    <row r="9" spans="1:97" ht="31.5" customHeight="1">
      <c r="A9" s="102" t="s">
        <v>21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4"/>
      <c r="BF9" s="124" t="s">
        <v>101</v>
      </c>
      <c r="BG9" s="124"/>
      <c r="BH9" s="124"/>
      <c r="BI9" s="124"/>
      <c r="BJ9" s="124"/>
      <c r="BK9" s="124"/>
      <c r="BL9" s="124"/>
      <c r="BM9" s="124"/>
      <c r="BN9" s="124"/>
      <c r="BO9" s="124"/>
      <c r="BP9" s="124"/>
      <c r="BQ9" s="124"/>
      <c r="BR9" s="124"/>
      <c r="BS9" s="124"/>
      <c r="BT9" s="124"/>
      <c r="BU9" s="124"/>
      <c r="BV9" s="124"/>
      <c r="BW9" s="124"/>
      <c r="BX9" s="124"/>
      <c r="BY9" s="124"/>
      <c r="BZ9" s="124"/>
      <c r="CA9" s="124"/>
      <c r="CB9" s="124"/>
      <c r="CC9" s="124"/>
      <c r="CD9" s="124"/>
      <c r="CE9" s="124"/>
      <c r="CF9" s="124"/>
      <c r="CG9" s="124"/>
      <c r="CH9" s="124"/>
      <c r="CI9" s="124"/>
      <c r="CJ9" s="124"/>
      <c r="CK9" s="124"/>
      <c r="CL9" s="124"/>
      <c r="CM9" s="124"/>
      <c r="CN9" s="124"/>
      <c r="CO9" s="124"/>
      <c r="CP9" s="124"/>
      <c r="CQ9" s="124"/>
      <c r="CR9" s="124"/>
      <c r="CS9" s="124"/>
    </row>
    <row r="10" spans="1:97" ht="31.5" customHeight="1">
      <c r="A10" s="102" t="s">
        <v>22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4"/>
      <c r="BF10" s="125" t="s">
        <v>103</v>
      </c>
      <c r="BG10" s="126"/>
      <c r="BH10" s="126"/>
      <c r="BI10" s="126"/>
      <c r="BJ10" s="126"/>
      <c r="BK10" s="126"/>
      <c r="BL10" s="126"/>
      <c r="BM10" s="126"/>
      <c r="BN10" s="126"/>
      <c r="BO10" s="126"/>
      <c r="BP10" s="126"/>
      <c r="BQ10" s="126"/>
      <c r="BR10" s="126"/>
      <c r="BS10" s="126"/>
      <c r="BT10" s="126"/>
      <c r="BU10" s="126"/>
      <c r="BV10" s="126"/>
      <c r="BW10" s="126"/>
      <c r="BX10" s="126"/>
      <c r="BY10" s="126"/>
      <c r="BZ10" s="126"/>
      <c r="CA10" s="126"/>
      <c r="CB10" s="126"/>
      <c r="CC10" s="126"/>
      <c r="CD10" s="126"/>
      <c r="CE10" s="126"/>
      <c r="CF10" s="126"/>
      <c r="CG10" s="126"/>
      <c r="CH10" s="126"/>
      <c r="CI10" s="126"/>
      <c r="CJ10" s="126"/>
      <c r="CK10" s="126"/>
      <c r="CL10" s="126"/>
      <c r="CM10" s="126"/>
      <c r="CN10" s="126"/>
      <c r="CO10" s="126"/>
      <c r="CP10" s="126"/>
      <c r="CQ10" s="126"/>
      <c r="CR10" s="126"/>
      <c r="CS10" s="127"/>
    </row>
    <row r="12" spans="1:97" s="9" customFormat="1" ht="16.5">
      <c r="A12" s="110" t="s">
        <v>23</v>
      </c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110"/>
      <c r="BR12" s="110"/>
      <c r="BS12" s="110"/>
      <c r="BT12" s="110"/>
      <c r="BU12" s="110"/>
      <c r="BV12" s="110"/>
      <c r="BW12" s="110"/>
      <c r="BX12" s="110"/>
      <c r="BY12" s="110"/>
      <c r="BZ12" s="110"/>
      <c r="CA12" s="110"/>
      <c r="CB12" s="110"/>
      <c r="CC12" s="110"/>
      <c r="CD12" s="110"/>
      <c r="CE12" s="110"/>
      <c r="CF12" s="110"/>
      <c r="CG12" s="110"/>
      <c r="CH12" s="110"/>
      <c r="CI12" s="110"/>
      <c r="CJ12" s="110"/>
      <c r="CK12" s="110"/>
      <c r="CL12" s="110"/>
      <c r="CM12" s="110"/>
      <c r="CN12" s="110"/>
      <c r="CO12" s="110"/>
      <c r="CP12" s="110"/>
      <c r="CQ12" s="110"/>
      <c r="CR12" s="110"/>
      <c r="CS12" s="110"/>
    </row>
    <row r="13" spans="1:97" s="9" customFormat="1" ht="16.5">
      <c r="A13" s="110" t="s">
        <v>24</v>
      </c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10"/>
      <c r="CJ13" s="110"/>
      <c r="CK13" s="110"/>
      <c r="CL13" s="110"/>
      <c r="CM13" s="110"/>
      <c r="CN13" s="110"/>
      <c r="CO13" s="110"/>
      <c r="CP13" s="110"/>
      <c r="CQ13" s="110"/>
      <c r="CR13" s="110"/>
      <c r="CS13" s="110"/>
    </row>
    <row r="14" spans="45:76" ht="15.75"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</row>
    <row r="15" spans="1:97" ht="31.5" customHeight="1">
      <c r="A15" s="115" t="s">
        <v>25</v>
      </c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7"/>
      <c r="AR15" s="128" t="s">
        <v>26</v>
      </c>
      <c r="AS15" s="129"/>
      <c r="AT15" s="129"/>
      <c r="AU15" s="129"/>
      <c r="AV15" s="129"/>
      <c r="AW15" s="129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9"/>
      <c r="BU15" s="130"/>
      <c r="BV15" s="128" t="s">
        <v>27</v>
      </c>
      <c r="BW15" s="129"/>
      <c r="BX15" s="129"/>
      <c r="BY15" s="129"/>
      <c r="BZ15" s="129"/>
      <c r="CA15" s="129"/>
      <c r="CB15" s="129"/>
      <c r="CC15" s="129"/>
      <c r="CD15" s="129"/>
      <c r="CE15" s="129"/>
      <c r="CF15" s="129"/>
      <c r="CG15" s="129"/>
      <c r="CH15" s="129"/>
      <c r="CI15" s="129"/>
      <c r="CJ15" s="129"/>
      <c r="CK15" s="129"/>
      <c r="CL15" s="129"/>
      <c r="CM15" s="129"/>
      <c r="CN15" s="129"/>
      <c r="CO15" s="129"/>
      <c r="CP15" s="129"/>
      <c r="CQ15" s="129"/>
      <c r="CR15" s="129"/>
      <c r="CS15" s="130"/>
    </row>
    <row r="16" spans="1:97" ht="15.75">
      <c r="A16" s="118"/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20"/>
      <c r="AR16" s="11"/>
      <c r="AV16" s="8" t="s">
        <v>28</v>
      </c>
      <c r="AZ16" s="137" t="s">
        <v>160</v>
      </c>
      <c r="BA16" s="137"/>
      <c r="BB16" s="137"/>
      <c r="BC16" s="137"/>
      <c r="BD16" s="137"/>
      <c r="BE16" s="137"/>
      <c r="BF16" s="137"/>
      <c r="BG16" s="137"/>
      <c r="BH16" s="137"/>
      <c r="BI16" s="137"/>
      <c r="BJ16" s="137"/>
      <c r="BK16" s="137"/>
      <c r="BL16" s="8" t="s">
        <v>29</v>
      </c>
      <c r="BU16" s="12"/>
      <c r="BV16" s="131"/>
      <c r="BW16" s="132"/>
      <c r="BX16" s="132"/>
      <c r="BY16" s="132"/>
      <c r="BZ16" s="132"/>
      <c r="CA16" s="132"/>
      <c r="CB16" s="132"/>
      <c r="CC16" s="132"/>
      <c r="CD16" s="132"/>
      <c r="CE16" s="132"/>
      <c r="CF16" s="132"/>
      <c r="CG16" s="132"/>
      <c r="CH16" s="132"/>
      <c r="CI16" s="132"/>
      <c r="CJ16" s="132"/>
      <c r="CK16" s="132"/>
      <c r="CL16" s="132"/>
      <c r="CM16" s="132"/>
      <c r="CN16" s="132"/>
      <c r="CO16" s="132"/>
      <c r="CP16" s="132"/>
      <c r="CQ16" s="132"/>
      <c r="CR16" s="132"/>
      <c r="CS16" s="133"/>
    </row>
    <row r="17" spans="1:97" ht="15.75">
      <c r="A17" s="121"/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3"/>
      <c r="AR17" s="138" t="s">
        <v>30</v>
      </c>
      <c r="AS17" s="139"/>
      <c r="AT17" s="139"/>
      <c r="AU17" s="139"/>
      <c r="AV17" s="139"/>
      <c r="AW17" s="139"/>
      <c r="AX17" s="139"/>
      <c r="AY17" s="139"/>
      <c r="AZ17" s="139"/>
      <c r="BA17" s="139"/>
      <c r="BB17" s="139"/>
      <c r="BC17" s="139"/>
      <c r="BD17" s="139"/>
      <c r="BE17" s="139"/>
      <c r="BF17" s="139"/>
      <c r="BG17" s="139"/>
      <c r="BH17" s="139"/>
      <c r="BI17" s="139"/>
      <c r="BJ17" s="139"/>
      <c r="BK17" s="139"/>
      <c r="BL17" s="139"/>
      <c r="BM17" s="139"/>
      <c r="BN17" s="139"/>
      <c r="BO17" s="139"/>
      <c r="BP17" s="139"/>
      <c r="BQ17" s="139"/>
      <c r="BR17" s="139"/>
      <c r="BS17" s="139"/>
      <c r="BT17" s="139"/>
      <c r="BU17" s="140"/>
      <c r="BV17" s="134"/>
      <c r="BW17" s="135"/>
      <c r="BX17" s="135"/>
      <c r="BY17" s="135"/>
      <c r="BZ17" s="135"/>
      <c r="CA17" s="135"/>
      <c r="CB17" s="135"/>
      <c r="CC17" s="135"/>
      <c r="CD17" s="135"/>
      <c r="CE17" s="135"/>
      <c r="CF17" s="135"/>
      <c r="CG17" s="135"/>
      <c r="CH17" s="135"/>
      <c r="CI17" s="135"/>
      <c r="CJ17" s="135"/>
      <c r="CK17" s="135"/>
      <c r="CL17" s="135"/>
      <c r="CM17" s="135"/>
      <c r="CN17" s="135"/>
      <c r="CO17" s="135"/>
      <c r="CP17" s="135"/>
      <c r="CQ17" s="135"/>
      <c r="CR17" s="135"/>
      <c r="CS17" s="136"/>
    </row>
    <row r="18" spans="1:97" ht="46.5" customHeight="1">
      <c r="A18" s="112" t="s">
        <v>104</v>
      </c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4"/>
      <c r="AR18" s="141">
        <v>0</v>
      </c>
      <c r="AS18" s="142"/>
      <c r="AT18" s="142"/>
      <c r="AU18" s="142"/>
      <c r="AV18" s="142"/>
      <c r="AW18" s="142"/>
      <c r="AX18" s="142"/>
      <c r="AY18" s="142"/>
      <c r="AZ18" s="142"/>
      <c r="BA18" s="142"/>
      <c r="BB18" s="142"/>
      <c r="BC18" s="142"/>
      <c r="BD18" s="142"/>
      <c r="BE18" s="142"/>
      <c r="BF18" s="142"/>
      <c r="BG18" s="142"/>
      <c r="BH18" s="142"/>
      <c r="BI18" s="142"/>
      <c r="BJ18" s="142"/>
      <c r="BK18" s="142"/>
      <c r="BL18" s="142"/>
      <c r="BM18" s="142"/>
      <c r="BN18" s="142"/>
      <c r="BO18" s="142"/>
      <c r="BP18" s="142"/>
      <c r="BQ18" s="142"/>
      <c r="BR18" s="142"/>
      <c r="BS18" s="142"/>
      <c r="BT18" s="142"/>
      <c r="BU18" s="143"/>
      <c r="BV18" s="112" t="s">
        <v>105</v>
      </c>
      <c r="BW18" s="113"/>
      <c r="BX18" s="113"/>
      <c r="BY18" s="113"/>
      <c r="BZ18" s="113"/>
      <c r="CA18" s="113"/>
      <c r="CB18" s="113"/>
      <c r="CC18" s="113"/>
      <c r="CD18" s="113"/>
      <c r="CE18" s="113"/>
      <c r="CF18" s="113"/>
      <c r="CG18" s="113"/>
      <c r="CH18" s="113"/>
      <c r="CI18" s="113"/>
      <c r="CJ18" s="113"/>
      <c r="CK18" s="113"/>
      <c r="CL18" s="113"/>
      <c r="CM18" s="113"/>
      <c r="CN18" s="113"/>
      <c r="CO18" s="113"/>
      <c r="CP18" s="113"/>
      <c r="CQ18" s="113"/>
      <c r="CR18" s="113"/>
      <c r="CS18" s="114"/>
    </row>
    <row r="19" spans="45:76" ht="15.75"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</row>
    <row r="20" spans="1:97" s="9" customFormat="1" ht="16.5">
      <c r="A20" s="110" t="s">
        <v>31</v>
      </c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110"/>
      <c r="BE20" s="110"/>
      <c r="BF20" s="110"/>
      <c r="BG20" s="110"/>
      <c r="BH20" s="110"/>
      <c r="BI20" s="110"/>
      <c r="BJ20" s="110"/>
      <c r="BK20" s="110"/>
      <c r="BL20" s="110"/>
      <c r="BM20" s="110"/>
      <c r="BN20" s="110"/>
      <c r="BO20" s="110"/>
      <c r="BP20" s="110"/>
      <c r="BQ20" s="110"/>
      <c r="BR20" s="110"/>
      <c r="BS20" s="110"/>
      <c r="BT20" s="110"/>
      <c r="BU20" s="110"/>
      <c r="BV20" s="110"/>
      <c r="BW20" s="110"/>
      <c r="BX20" s="110"/>
      <c r="BY20" s="110"/>
      <c r="BZ20" s="110"/>
      <c r="CA20" s="110"/>
      <c r="CB20" s="110"/>
      <c r="CC20" s="110"/>
      <c r="CD20" s="110"/>
      <c r="CE20" s="110"/>
      <c r="CF20" s="110"/>
      <c r="CG20" s="110"/>
      <c r="CH20" s="110"/>
      <c r="CI20" s="110"/>
      <c r="CJ20" s="110"/>
      <c r="CK20" s="110"/>
      <c r="CL20" s="110"/>
      <c r="CM20" s="110"/>
      <c r="CN20" s="110"/>
      <c r="CO20" s="110"/>
      <c r="CP20" s="110"/>
      <c r="CQ20" s="110"/>
      <c r="CR20" s="110"/>
      <c r="CS20" s="110"/>
    </row>
    <row r="21" spans="1:97" s="9" customFormat="1" ht="16.5">
      <c r="A21" s="110" t="s">
        <v>32</v>
      </c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  <c r="AU21" s="110"/>
      <c r="AV21" s="110"/>
      <c r="AW21" s="110"/>
      <c r="AX21" s="110"/>
      <c r="AY21" s="110"/>
      <c r="AZ21" s="110"/>
      <c r="BA21" s="110"/>
      <c r="BB21" s="110"/>
      <c r="BC21" s="110"/>
      <c r="BD21" s="110"/>
      <c r="BE21" s="110"/>
      <c r="BF21" s="110"/>
      <c r="BG21" s="110"/>
      <c r="BH21" s="110"/>
      <c r="BI21" s="110"/>
      <c r="BJ21" s="110"/>
      <c r="BK21" s="110"/>
      <c r="BL21" s="110"/>
      <c r="BM21" s="110"/>
      <c r="BN21" s="110"/>
      <c r="BO21" s="110"/>
      <c r="BP21" s="110"/>
      <c r="BQ21" s="110"/>
      <c r="BR21" s="110"/>
      <c r="BS21" s="110"/>
      <c r="BT21" s="110"/>
      <c r="BU21" s="110"/>
      <c r="BV21" s="110"/>
      <c r="BW21" s="110"/>
      <c r="BX21" s="110"/>
      <c r="BY21" s="110"/>
      <c r="BZ21" s="110"/>
      <c r="CA21" s="110"/>
      <c r="CB21" s="110"/>
      <c r="CC21" s="110"/>
      <c r="CD21" s="110"/>
      <c r="CE21" s="110"/>
      <c r="CF21" s="110"/>
      <c r="CG21" s="110"/>
      <c r="CH21" s="110"/>
      <c r="CI21" s="110"/>
      <c r="CJ21" s="110"/>
      <c r="CK21" s="110"/>
      <c r="CL21" s="110"/>
      <c r="CM21" s="110"/>
      <c r="CN21" s="110"/>
      <c r="CO21" s="110"/>
      <c r="CP21" s="110"/>
      <c r="CQ21" s="110"/>
      <c r="CR21" s="110"/>
      <c r="CS21" s="110"/>
    </row>
    <row r="23" spans="1:97" ht="80.25" customHeight="1">
      <c r="A23" s="111" t="s">
        <v>33</v>
      </c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 t="s">
        <v>34</v>
      </c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11"/>
      <c r="AS23" s="111"/>
      <c r="AT23" s="111"/>
      <c r="AU23" s="111"/>
      <c r="AV23" s="111"/>
      <c r="AW23" s="111" t="s">
        <v>35</v>
      </c>
      <c r="AX23" s="111"/>
      <c r="AY23" s="111"/>
      <c r="AZ23" s="111"/>
      <c r="BA23" s="111"/>
      <c r="BB23" s="111"/>
      <c r="BC23" s="111"/>
      <c r="BD23" s="111"/>
      <c r="BE23" s="111"/>
      <c r="BF23" s="111"/>
      <c r="BG23" s="111"/>
      <c r="BH23" s="111"/>
      <c r="BI23" s="111"/>
      <c r="BJ23" s="111"/>
      <c r="BK23" s="111"/>
      <c r="BL23" s="111"/>
      <c r="BM23" s="111"/>
      <c r="BN23" s="111"/>
      <c r="BO23" s="111"/>
      <c r="BP23" s="111"/>
      <c r="BQ23" s="111"/>
      <c r="BR23" s="111"/>
      <c r="BS23" s="111"/>
      <c r="BT23" s="111"/>
      <c r="BU23" s="111"/>
      <c r="BV23" s="111"/>
      <c r="BW23" s="111" t="s">
        <v>36</v>
      </c>
      <c r="BX23" s="111"/>
      <c r="BY23" s="111"/>
      <c r="BZ23" s="111"/>
      <c r="CA23" s="111"/>
      <c r="CB23" s="111"/>
      <c r="CC23" s="111"/>
      <c r="CD23" s="111"/>
      <c r="CE23" s="111"/>
      <c r="CF23" s="111"/>
      <c r="CG23" s="111"/>
      <c r="CH23" s="111"/>
      <c r="CI23" s="111"/>
      <c r="CJ23" s="111"/>
      <c r="CK23" s="111"/>
      <c r="CL23" s="111"/>
      <c r="CM23" s="111"/>
      <c r="CN23" s="111"/>
      <c r="CO23" s="111"/>
      <c r="CP23" s="111"/>
      <c r="CQ23" s="111"/>
      <c r="CR23" s="111"/>
      <c r="CS23" s="111"/>
    </row>
    <row r="24" spans="1:97" ht="44.25" customHeight="1">
      <c r="A24" s="124" t="s">
        <v>104</v>
      </c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  <c r="AK24" s="124"/>
      <c r="AL24" s="124"/>
      <c r="AM24" s="124"/>
      <c r="AN24" s="124"/>
      <c r="AO24" s="124"/>
      <c r="AP24" s="124"/>
      <c r="AQ24" s="124"/>
      <c r="AR24" s="124"/>
      <c r="AS24" s="124"/>
      <c r="AT24" s="124"/>
      <c r="AU24" s="124"/>
      <c r="AV24" s="124"/>
      <c r="AW24" s="144"/>
      <c r="AX24" s="144"/>
      <c r="AY24" s="144"/>
      <c r="AZ24" s="144"/>
      <c r="BA24" s="144"/>
      <c r="BB24" s="144"/>
      <c r="BC24" s="144"/>
      <c r="BD24" s="144"/>
      <c r="BE24" s="144"/>
      <c r="BF24" s="144"/>
      <c r="BG24" s="144"/>
      <c r="BH24" s="144"/>
      <c r="BI24" s="144"/>
      <c r="BJ24" s="144"/>
      <c r="BK24" s="144"/>
      <c r="BL24" s="144"/>
      <c r="BM24" s="144"/>
      <c r="BN24" s="144"/>
      <c r="BO24" s="144"/>
      <c r="BP24" s="144"/>
      <c r="BQ24" s="144"/>
      <c r="BR24" s="144"/>
      <c r="BS24" s="144"/>
      <c r="BT24" s="144"/>
      <c r="BU24" s="144"/>
      <c r="BV24" s="144"/>
      <c r="BW24" s="144"/>
      <c r="BX24" s="144"/>
      <c r="BY24" s="144"/>
      <c r="BZ24" s="144"/>
      <c r="CA24" s="144"/>
      <c r="CB24" s="144"/>
      <c r="CC24" s="144"/>
      <c r="CD24" s="144"/>
      <c r="CE24" s="144"/>
      <c r="CF24" s="144"/>
      <c r="CG24" s="144"/>
      <c r="CH24" s="144"/>
      <c r="CI24" s="144"/>
      <c r="CJ24" s="144"/>
      <c r="CK24" s="144"/>
      <c r="CL24" s="144"/>
      <c r="CM24" s="144"/>
      <c r="CN24" s="144"/>
      <c r="CO24" s="144"/>
      <c r="CP24" s="144"/>
      <c r="CQ24" s="144"/>
      <c r="CR24" s="144"/>
      <c r="CS24" s="144"/>
    </row>
    <row r="26" spans="1:97" s="9" customFormat="1" ht="16.5">
      <c r="A26" s="110" t="s">
        <v>37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  <c r="BM26" s="110"/>
      <c r="BN26" s="110"/>
      <c r="BO26" s="110"/>
      <c r="BP26" s="110"/>
      <c r="BQ26" s="110"/>
      <c r="BR26" s="110"/>
      <c r="BS26" s="110"/>
      <c r="BT26" s="110"/>
      <c r="BU26" s="110"/>
      <c r="BV26" s="110"/>
      <c r="BW26" s="110"/>
      <c r="BX26" s="110"/>
      <c r="BY26" s="110"/>
      <c r="BZ26" s="110"/>
      <c r="CA26" s="110"/>
      <c r="CB26" s="110"/>
      <c r="CC26" s="110"/>
      <c r="CD26" s="110"/>
      <c r="CE26" s="110"/>
      <c r="CF26" s="110"/>
      <c r="CG26" s="110"/>
      <c r="CH26" s="110"/>
      <c r="CI26" s="110"/>
      <c r="CJ26" s="110"/>
      <c r="CK26" s="110"/>
      <c r="CL26" s="110"/>
      <c r="CM26" s="110"/>
      <c r="CN26" s="110"/>
      <c r="CO26" s="110"/>
      <c r="CP26" s="110"/>
      <c r="CQ26" s="110"/>
      <c r="CR26" s="110"/>
      <c r="CS26" s="110"/>
    </row>
    <row r="28" spans="1:97" ht="96" customHeight="1">
      <c r="A28" s="111" t="s">
        <v>38</v>
      </c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 t="s">
        <v>39</v>
      </c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  <c r="AS28" s="111"/>
      <c r="AT28" s="111"/>
      <c r="AU28" s="111"/>
      <c r="AV28" s="111"/>
      <c r="AW28" s="111" t="s">
        <v>40</v>
      </c>
      <c r="AX28" s="111"/>
      <c r="AY28" s="111"/>
      <c r="AZ28" s="111"/>
      <c r="BA28" s="111"/>
      <c r="BB28" s="111"/>
      <c r="BC28" s="111"/>
      <c r="BD28" s="111"/>
      <c r="BE28" s="111"/>
      <c r="BF28" s="111"/>
      <c r="BG28" s="111"/>
      <c r="BH28" s="111"/>
      <c r="BI28" s="111"/>
      <c r="BJ28" s="111"/>
      <c r="BK28" s="111"/>
      <c r="BL28" s="111"/>
      <c r="BM28" s="111"/>
      <c r="BN28" s="111"/>
      <c r="BO28" s="111"/>
      <c r="BP28" s="111"/>
      <c r="BQ28" s="111"/>
      <c r="BR28" s="111"/>
      <c r="BS28" s="111"/>
      <c r="BT28" s="111"/>
      <c r="BU28" s="111"/>
      <c r="BV28" s="111"/>
      <c r="BW28" s="111" t="s">
        <v>41</v>
      </c>
      <c r="BX28" s="111"/>
      <c r="BY28" s="111"/>
      <c r="BZ28" s="111"/>
      <c r="CA28" s="111"/>
      <c r="CB28" s="111"/>
      <c r="CC28" s="111"/>
      <c r="CD28" s="111"/>
      <c r="CE28" s="111"/>
      <c r="CF28" s="111"/>
      <c r="CG28" s="111"/>
      <c r="CH28" s="111"/>
      <c r="CI28" s="111"/>
      <c r="CJ28" s="111"/>
      <c r="CK28" s="111"/>
      <c r="CL28" s="111"/>
      <c r="CM28" s="111"/>
      <c r="CN28" s="111"/>
      <c r="CO28" s="111"/>
      <c r="CP28" s="111"/>
      <c r="CQ28" s="111"/>
      <c r="CR28" s="111"/>
      <c r="CS28" s="111"/>
    </row>
    <row r="29" spans="1:97" ht="84" customHeight="1">
      <c r="A29" s="125" t="s">
        <v>170</v>
      </c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7"/>
      <c r="W29" s="109" t="s">
        <v>104</v>
      </c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46">
        <v>0</v>
      </c>
      <c r="AX29" s="146"/>
      <c r="AY29" s="146"/>
      <c r="AZ29" s="146"/>
      <c r="BA29" s="146"/>
      <c r="BB29" s="146"/>
      <c r="BC29" s="146"/>
      <c r="BD29" s="146"/>
      <c r="BE29" s="146"/>
      <c r="BF29" s="146"/>
      <c r="BG29" s="146"/>
      <c r="BH29" s="146"/>
      <c r="BI29" s="146"/>
      <c r="BJ29" s="146"/>
      <c r="BK29" s="146"/>
      <c r="BL29" s="146"/>
      <c r="BM29" s="146"/>
      <c r="BN29" s="146"/>
      <c r="BO29" s="146"/>
      <c r="BP29" s="146"/>
      <c r="BQ29" s="146"/>
      <c r="BR29" s="146"/>
      <c r="BS29" s="146"/>
      <c r="BT29" s="146"/>
      <c r="BU29" s="146"/>
      <c r="BV29" s="146"/>
      <c r="BW29" s="112" t="s">
        <v>105</v>
      </c>
      <c r="BX29" s="113"/>
      <c r="BY29" s="113"/>
      <c r="BZ29" s="113"/>
      <c r="CA29" s="113"/>
      <c r="CB29" s="113"/>
      <c r="CC29" s="113"/>
      <c r="CD29" s="113"/>
      <c r="CE29" s="113"/>
      <c r="CF29" s="113"/>
      <c r="CG29" s="113"/>
      <c r="CH29" s="113"/>
      <c r="CI29" s="113"/>
      <c r="CJ29" s="113"/>
      <c r="CK29" s="113"/>
      <c r="CL29" s="113"/>
      <c r="CM29" s="113"/>
      <c r="CN29" s="113"/>
      <c r="CO29" s="113"/>
      <c r="CP29" s="113"/>
      <c r="CQ29" s="113"/>
      <c r="CR29" s="113"/>
      <c r="CS29" s="114"/>
    </row>
    <row r="31" spans="1:97" s="9" customFormat="1" ht="16.5">
      <c r="A31" s="110" t="s">
        <v>42</v>
      </c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/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/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/>
    </row>
    <row r="33" spans="1:97" ht="15.75">
      <c r="A33" s="144" t="s">
        <v>43</v>
      </c>
      <c r="B33" s="144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1" t="s">
        <v>44</v>
      </c>
      <c r="AH33" s="142"/>
      <c r="AI33" s="142"/>
      <c r="AJ33" s="142"/>
      <c r="AK33" s="142"/>
      <c r="AL33" s="142"/>
      <c r="AM33" s="142"/>
      <c r="AN33" s="142"/>
      <c r="AO33" s="142"/>
      <c r="AP33" s="142"/>
      <c r="AQ33" s="142"/>
      <c r="AR33" s="142"/>
      <c r="AS33" s="142"/>
      <c r="AT33" s="142"/>
      <c r="AU33" s="142"/>
      <c r="AV33" s="142"/>
      <c r="AW33" s="142"/>
      <c r="AX33" s="142"/>
      <c r="AY33" s="142"/>
      <c r="AZ33" s="142"/>
      <c r="BA33" s="142"/>
      <c r="BB33" s="142"/>
      <c r="BC33" s="142"/>
      <c r="BD33" s="142"/>
      <c r="BE33" s="142"/>
      <c r="BF33" s="142"/>
      <c r="BG33" s="142"/>
      <c r="BH33" s="142"/>
      <c r="BI33" s="142"/>
      <c r="BJ33" s="142"/>
      <c r="BK33" s="142"/>
      <c r="BL33" s="142"/>
      <c r="BM33" s="142"/>
      <c r="BN33" s="142"/>
      <c r="BO33" s="142"/>
      <c r="BP33" s="142"/>
      <c r="BQ33" s="142"/>
      <c r="BR33" s="142"/>
      <c r="BS33" s="142"/>
      <c r="BT33" s="142"/>
      <c r="BU33" s="142"/>
      <c r="BV33" s="142"/>
      <c r="BW33" s="142"/>
      <c r="BX33" s="142"/>
      <c r="BY33" s="142"/>
      <c r="BZ33" s="142"/>
      <c r="CA33" s="142"/>
      <c r="CB33" s="142"/>
      <c r="CC33" s="142"/>
      <c r="CD33" s="142"/>
      <c r="CE33" s="142"/>
      <c r="CF33" s="142"/>
      <c r="CG33" s="142"/>
      <c r="CH33" s="142"/>
      <c r="CI33" s="142"/>
      <c r="CJ33" s="142"/>
      <c r="CK33" s="142"/>
      <c r="CL33" s="142"/>
      <c r="CM33" s="142"/>
      <c r="CN33" s="142"/>
      <c r="CO33" s="142"/>
      <c r="CP33" s="142"/>
      <c r="CQ33" s="142"/>
      <c r="CR33" s="142"/>
      <c r="CS33" s="143"/>
    </row>
    <row r="34" spans="1:97" ht="15.75">
      <c r="A34" s="145"/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12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3"/>
      <c r="BH34" s="113"/>
      <c r="BI34" s="113"/>
      <c r="BJ34" s="113"/>
      <c r="BK34" s="113"/>
      <c r="BL34" s="113"/>
      <c r="BM34" s="113"/>
      <c r="BN34" s="113"/>
      <c r="BO34" s="113"/>
      <c r="BP34" s="113"/>
      <c r="BQ34" s="113"/>
      <c r="BR34" s="113"/>
      <c r="BS34" s="113"/>
      <c r="BT34" s="113"/>
      <c r="BU34" s="113"/>
      <c r="BV34" s="113"/>
      <c r="BW34" s="113"/>
      <c r="BX34" s="113"/>
      <c r="BY34" s="113"/>
      <c r="BZ34" s="113"/>
      <c r="CA34" s="113"/>
      <c r="CB34" s="113"/>
      <c r="CC34" s="113"/>
      <c r="CD34" s="113"/>
      <c r="CE34" s="113"/>
      <c r="CF34" s="113"/>
      <c r="CG34" s="113"/>
      <c r="CH34" s="113"/>
      <c r="CI34" s="113"/>
      <c r="CJ34" s="113"/>
      <c r="CK34" s="113"/>
      <c r="CL34" s="113"/>
      <c r="CM34" s="113"/>
      <c r="CN34" s="113"/>
      <c r="CO34" s="113"/>
      <c r="CP34" s="113"/>
      <c r="CQ34" s="113"/>
      <c r="CR34" s="113"/>
      <c r="CS34" s="114"/>
    </row>
  </sheetData>
  <sheetProtection/>
  <mergeCells count="48">
    <mergeCell ref="A33:AF33"/>
    <mergeCell ref="A34:AF34"/>
    <mergeCell ref="A31:CS31"/>
    <mergeCell ref="AG33:CS33"/>
    <mergeCell ref="AG34:CS34"/>
    <mergeCell ref="A29:V29"/>
    <mergeCell ref="W29:AV29"/>
    <mergeCell ref="AW29:BV29"/>
    <mergeCell ref="BW29:CS29"/>
    <mergeCell ref="A24:V24"/>
    <mergeCell ref="W24:AV24"/>
    <mergeCell ref="AW24:BV24"/>
    <mergeCell ref="BW24:CS24"/>
    <mergeCell ref="A26:CS26"/>
    <mergeCell ref="A28:V28"/>
    <mergeCell ref="W28:AV28"/>
    <mergeCell ref="AW28:BV28"/>
    <mergeCell ref="BW28:CS28"/>
    <mergeCell ref="AR15:BU15"/>
    <mergeCell ref="BV15:CS17"/>
    <mergeCell ref="AZ16:BK16"/>
    <mergeCell ref="AR17:BU17"/>
    <mergeCell ref="A18:AQ18"/>
    <mergeCell ref="AR18:BU18"/>
    <mergeCell ref="BF8:CS8"/>
    <mergeCell ref="A9:BE9"/>
    <mergeCell ref="A8:BE8"/>
    <mergeCell ref="A10:BE10"/>
    <mergeCell ref="BF9:CS9"/>
    <mergeCell ref="BF10:CS10"/>
    <mergeCell ref="A12:CS12"/>
    <mergeCell ref="A13:CS13"/>
    <mergeCell ref="A23:V23"/>
    <mergeCell ref="W23:AV23"/>
    <mergeCell ref="AW23:BV23"/>
    <mergeCell ref="BW23:CS23"/>
    <mergeCell ref="A20:CS20"/>
    <mergeCell ref="A21:CS21"/>
    <mergeCell ref="BV18:CS18"/>
    <mergeCell ref="A15:AQ17"/>
    <mergeCell ref="A7:BE7"/>
    <mergeCell ref="B1:CR1"/>
    <mergeCell ref="B2:CR2"/>
    <mergeCell ref="A5:BE5"/>
    <mergeCell ref="A6:BE6"/>
    <mergeCell ref="BF5:CS5"/>
    <mergeCell ref="BF6:CS6"/>
    <mergeCell ref="BF7:CS7"/>
  </mergeCells>
  <printOptions/>
  <pageMargins left="0.9448818897637796" right="0.629921259842519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C9"/>
  <sheetViews>
    <sheetView view="pageBreakPreview" zoomScaleSheetLayoutView="100" zoomScalePageLayoutView="0" workbookViewId="0" topLeftCell="A1">
      <selection activeCell="F15" sqref="F15"/>
    </sheetView>
  </sheetViews>
  <sheetFormatPr defaultColWidth="9.00390625" defaultRowHeight="12.75"/>
  <cols>
    <col min="1" max="1" width="48.25390625" style="1" customWidth="1"/>
    <col min="2" max="2" width="35.75390625" style="1" customWidth="1"/>
    <col min="3" max="3" width="2.25390625" style="1" customWidth="1"/>
    <col min="4" max="16384" width="9.125" style="1" customWidth="1"/>
  </cols>
  <sheetData>
    <row r="1" ht="3" customHeight="1"/>
    <row r="2" spans="1:3" s="4" customFormat="1" ht="16.5" customHeight="1">
      <c r="A2" s="147" t="s">
        <v>45</v>
      </c>
      <c r="B2" s="147"/>
      <c r="C2" s="147"/>
    </row>
    <row r="3" spans="1:3" s="4" customFormat="1" ht="16.5" customHeight="1">
      <c r="A3" s="147" t="s">
        <v>46</v>
      </c>
      <c r="B3" s="147"/>
      <c r="C3" s="147"/>
    </row>
    <row r="4" spans="1:3" s="5" customFormat="1" ht="16.5" customHeight="1">
      <c r="A4" s="147" t="s">
        <v>47</v>
      </c>
      <c r="B4" s="147"/>
      <c r="C4" s="147"/>
    </row>
    <row r="5" spans="1:2" ht="24" customHeight="1">
      <c r="A5" s="2"/>
      <c r="B5" s="2"/>
    </row>
    <row r="6" spans="1:2" ht="31.5">
      <c r="A6" s="3" t="s">
        <v>48</v>
      </c>
      <c r="B6" s="36">
        <v>1</v>
      </c>
    </row>
    <row r="7" spans="1:2" ht="31.5" customHeight="1">
      <c r="A7" s="3" t="s">
        <v>49</v>
      </c>
      <c r="B7" s="36">
        <v>1</v>
      </c>
    </row>
    <row r="8" spans="1:2" ht="78.75">
      <c r="A8" s="3" t="s">
        <v>50</v>
      </c>
      <c r="B8" s="36">
        <v>0</v>
      </c>
    </row>
    <row r="9" spans="1:2" ht="31.5">
      <c r="A9" s="3" t="s">
        <v>51</v>
      </c>
      <c r="B9" s="37" t="s">
        <v>166</v>
      </c>
    </row>
  </sheetData>
  <sheetProtection/>
  <mergeCells count="3">
    <mergeCell ref="A2:C2"/>
    <mergeCell ref="A3:C3"/>
    <mergeCell ref="A4:C4"/>
  </mergeCells>
  <printOptions/>
  <pageMargins left="0.8661417322834646" right="0.5905511811023623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4:B6"/>
  <sheetViews>
    <sheetView zoomScalePageLayoutView="0" workbookViewId="0" topLeftCell="A1">
      <selection activeCell="B14" sqref="B14"/>
    </sheetView>
  </sheetViews>
  <sheetFormatPr defaultColWidth="9.00390625" defaultRowHeight="12.75"/>
  <cols>
    <col min="1" max="1" width="64.875" style="0" customWidth="1"/>
    <col min="2" max="2" width="50.75390625" style="0" customWidth="1"/>
  </cols>
  <sheetData>
    <row r="4" spans="1:2" ht="57.75" customHeight="1">
      <c r="A4" s="147" t="s">
        <v>88</v>
      </c>
      <c r="B4" s="147"/>
    </row>
    <row r="5" ht="17.25" thickBot="1">
      <c r="A5" s="13"/>
    </row>
    <row r="6" spans="1:2" ht="63.75" thickBot="1">
      <c r="A6" s="38" t="s">
        <v>142</v>
      </c>
      <c r="B6" s="92" t="s">
        <v>174</v>
      </c>
    </row>
  </sheetData>
  <sheetProtection/>
  <mergeCells count="1">
    <mergeCell ref="A4:B4"/>
  </mergeCells>
  <hyperlinks>
    <hyperlink ref="B6" r:id="rId1" display="http://vdk-kogalym.ru/download/2306/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GrozdovaAV</cp:lastModifiedBy>
  <cp:lastPrinted>2019-10-25T11:15:48Z</cp:lastPrinted>
  <dcterms:created xsi:type="dcterms:W3CDTF">2012-05-12T07:32:36Z</dcterms:created>
  <dcterms:modified xsi:type="dcterms:W3CDTF">2019-10-25T11:16:27Z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