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11" windowWidth="15480" windowHeight="11640" activeTab="1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</sheets>
  <definedNames>
    <definedName name="TABLE" localSheetId="4">'3.5.'!$A$6:$B$29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4">'3.5.'!$A$1:$B$29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Shelesnaya</author>
  </authors>
  <commentList>
    <comment ref="B26" authorId="0">
      <text>
        <r>
          <rPr>
            <b/>
            <sz val="8"/>
            <rFont val="Tahoma"/>
            <family val="2"/>
          </rPr>
          <t>Shelesnaya:</t>
        </r>
        <r>
          <rPr>
            <sz val="8"/>
            <rFont val="Tahoma"/>
            <family val="2"/>
          </rPr>
          <t xml:space="preserve">
реализация</t>
        </r>
      </text>
    </comment>
  </commentList>
</comments>
</file>

<file path=xl/sharedStrings.xml><?xml version="1.0" encoding="utf-8"?>
<sst xmlns="http://schemas.openxmlformats.org/spreadsheetml/2006/main" count="173" uniqueCount="161">
  <si>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</si>
  <si>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</si>
  <si>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</si>
  <si>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</si>
  <si>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</si>
  <si>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</si>
  <si>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</si>
  <si>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</si>
  <si>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</si>
  <si>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</si>
  <si>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</si>
  <si>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</si>
  <si>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</si>
  <si>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</si>
  <si>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</si>
  <si>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</si>
  <si>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</si>
  <si>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</si>
  <si>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</si>
  <si>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</si>
  <si>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</si>
  <si>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</si>
  <si>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</si>
  <si>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</si>
  <si>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</si>
  <si>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</si>
  <si>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</si>
  <si>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</si>
  <si>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</si>
  <si>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</si>
  <si>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</si>
  <si>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</si>
  <si>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</si>
  <si>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</si>
  <si>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</si>
  <si>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</si>
  <si>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</si>
  <si>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</si>
  <si>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</si>
  <si>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</si>
  <si>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</si>
  <si>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</si>
  <si>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</si>
  <si>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</si>
  <si>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</si>
  <si>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</si>
  <si>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</si>
  <si>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</si>
  <si>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</si>
  <si>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</si>
  <si>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</si>
  <si>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</si>
  <si>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</si>
  <si>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</si>
  <si>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</si>
  <si>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</si>
  <si>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</si>
  <si>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</si>
  <si>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</si>
  <si>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</si>
  <si>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</si>
  <si>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</si>
  <si>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</si>
  <si>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</si>
  <si>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</si>
  <si>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</si>
  <si>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</si>
  <si>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</si>
  <si>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</si>
  <si>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</si>
  <si>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</si>
  <si>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</si>
  <si>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</si>
  <si>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</si>
  <si>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</si>
  <si>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</si>
  <si>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</si>
  <si>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</si>
  <si>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</si>
  <si>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</si>
  <si>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</si>
  <si>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</si>
  <si>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</si>
  <si>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</si>
  <si>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</si>
  <si>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</si>
  <si>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</si>
  <si>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</si>
  <si>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</si>
  <si>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</si>
  <si>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</si>
  <si>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</si>
  <si>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</si>
  <si>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</si>
  <si>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</si>
  <si>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</si>
  <si>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</si>
  <si>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</si>
  <si>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</si>
  <si>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</si>
  <si>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плата за подключение не взимается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</si>
  <si>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</si>
  <si>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решение Думы города Когалыма ХМАО-Югры</t>
  </si>
  <si>
    <t>29.12.2010года</t>
  </si>
  <si>
    <t>2011-2020 года</t>
  </si>
  <si>
    <t>Расширение канализационных очистных сооружений города 1этап.                           Строительство зданий решеток и песколовок</t>
  </si>
  <si>
    <t>амортизация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</si>
  <si>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</si>
  <si>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 xml:space="preserve"> Постановлением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Федерации". </t>
  </si>
  <si>
    <t xml:space="preserve">ООО "Горводоканал" г. Когалым  ул. Дружбы Народов,  41т. Производственно-технический отдел  Ответственный исполнитель Фещук П.А. 8-34667-2-00-53 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</si>
  <si>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</si>
  <si>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</si>
  <si>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</si>
  <si>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</si>
  <si>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</si>
  <si>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</si>
  <si>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</si>
  <si>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Распределение воды</t>
  </si>
  <si>
    <t>№ 1098608000083 от 11 февраля 2009г.</t>
  </si>
  <si>
    <t>Положение о закупках товаров, работ, услуг для нужд ООО «Горводоканал»</t>
  </si>
  <si>
    <t>zakupki.gov.ru</t>
  </si>
  <si>
    <t>Региональная служба по тарифам ХМАО-Югры</t>
  </si>
  <si>
    <t>10 дней</t>
  </si>
  <si>
    <t xml:space="preserve">www.Gorvodokanal.kgl@vdk-kogalym.ru </t>
  </si>
  <si>
    <t>http://www.vdk-kogalym.ru/files_gvk/Vydacha_TU/%D0%97%D0%B0%D1%8F%D0%B2%D0%BB%D0%B5%D0%BD%D0%B8%D0%B5%20%D0%BD%D0%B0%20%D0%BF%D0%BE%D0%B4%D0%BA%D0%BB%D1%8E%D1%87%D0%B5%D0%BD%D0%B8%D0%B5.doc</t>
  </si>
  <si>
    <t>перечень документов  отражен в форме заявки Плата за подключение не взимается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</si>
  <si>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</si>
  <si>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>средневзвешенной стоимости 1 кВт·ч</t>
  </si>
  <si>
    <t>объем приобретаемой электрической энергии тыс кВт*час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</si>
  <si>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</si>
  <si>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</si>
  <si>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</si>
  <si>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</si>
  <si>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</si>
  <si>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</si>
  <si>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д)_расходы на оплату труда и отчисления на социальные нужды административно-управленческого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</si>
  <si>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</si>
  <si>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</si>
  <si>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</si>
  <si>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</si>
  <si>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</si>
  <si>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</si>
  <si>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</si>
  <si>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</si>
  <si>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6)_Годовая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</si>
  <si>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7)_Объем сточных вод, принятых от потребителей оказываемых услуг (тыс. куб. метров)</t>
  </si>
  <si>
    <t>8)_Объем сточных вод, принятых от других регулируемых организаций в сфере водоотведения и (или) очистки сточных вод (тыс. куб. метров)</t>
  </si>
  <si>
    <t>9)_Объем сточных вод, пропущенных через очистные сооружения (тыс. куб. метров)</t>
  </si>
  <si>
    <t>10)_Среднесписочная численность основного производственного персонала (человек)</t>
  </si>
  <si>
    <r>
      <t>з)</t>
    </r>
    <r>
      <rPr>
        <b/>
        <sz val="12"/>
        <rFont val="Times New Roman"/>
        <family val="1"/>
      </rPr>
      <t>_общепроизводственные</t>
    </r>
    <r>
      <rPr>
        <sz val="12"/>
        <rFont val="Times New Roman"/>
        <family val="1"/>
      </rPr>
      <t xml:space="preserve"> 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</si>
  <si>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</si>
  <si>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t xml:space="preserve">Приказ РСТ от 10.11.2016г № 120-нп.                                </t>
  </si>
  <si>
    <t xml:space="preserve">с 01.01.2017г по 30.06.2017г                                                          с 01.07.2017г по 31.12.2017г                                                    </t>
  </si>
  <si>
    <t>34,93                                                                             36,32</t>
  </si>
  <si>
    <t>http://www.vdk-kogalym.ru/new_doc/Бух.%20отчетность%20за%2012%20-%20месяцев%202016%20г.pdf</t>
  </si>
  <si>
    <t>2017</t>
  </si>
  <si>
    <t>0,4 тыс м куб/сут</t>
  </si>
  <si>
    <t xml:space="preserve"> </t>
  </si>
  <si>
    <t>за 3 квартал 2017года</t>
  </si>
  <si>
    <t>3квартал 2017год</t>
  </si>
  <si>
    <t>за 3вартал 2017года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</si>
</sst>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0" fillId="0" borderId="10" xfId="42" applyFont="1" applyBorder="1" applyAlignment="1" applyProtection="1">
      <alignment wrapText="1"/>
      <protection/>
    </xf>
    <xf numFmtId="0" fontId="9" fillId="0" borderId="17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3" fillId="24" borderId="19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0" fillId="0" borderId="13" xfId="42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49" fontId="16" fillId="0" borderId="21" xfId="53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74" fontId="2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justify" wrapText="1"/>
    </xf>
    <xf numFmtId="0" fontId="2" fillId="0" borderId="25" xfId="0" applyFont="1" applyBorder="1" applyAlignment="1">
      <alignment horizontal="justify" wrapText="1"/>
    </xf>
    <xf numFmtId="0" fontId="2" fillId="0" borderId="26" xfId="0" applyFont="1" applyBorder="1" applyAlignment="1">
      <alignment horizontal="justify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36" fillId="0" borderId="10" xfId="42" applyNumberFormat="1" applyFont="1" applyFill="1" applyBorder="1" applyAlignment="1" applyProtection="1">
      <alignment horizontal="justify" vertical="top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70.125" style="0" customWidth="1"/>
    <col min="2" max="2" width="37.375" style="0" customWidth="1"/>
  </cols>
  <sheetData>
    <row r="2" spans="1:2" ht="17.25" thickBot="1">
      <c r="A2" s="76" t="s">
        <v>54</v>
      </c>
      <c r="B2" s="76"/>
    </row>
    <row r="3" spans="1:2" ht="17.25" thickBot="1">
      <c r="A3" s="18"/>
      <c r="B3" s="18"/>
    </row>
    <row r="4" spans="1:2" ht="51" customHeight="1" thickBot="1">
      <c r="A4" s="14" t="s">
        <v>55</v>
      </c>
      <c r="B4" s="25" t="s">
        <v>110</v>
      </c>
    </row>
    <row r="5" spans="1:2" ht="51" customHeight="1" thickBot="1">
      <c r="A5" s="15" t="s">
        <v>56</v>
      </c>
      <c r="B5" s="26" t="s">
        <v>111</v>
      </c>
    </row>
    <row r="6" spans="1:2" ht="51" customHeight="1" thickBot="1">
      <c r="A6" s="15" t="s">
        <v>57</v>
      </c>
      <c r="B6" s="25" t="s">
        <v>118</v>
      </c>
    </row>
    <row r="7" spans="1:2" ht="51" customHeight="1" thickBot="1">
      <c r="A7" s="15" t="s">
        <v>58</v>
      </c>
      <c r="B7" s="26" t="s">
        <v>112</v>
      </c>
    </row>
    <row r="8" spans="1:2" ht="51" customHeight="1" thickBot="1">
      <c r="A8" s="15" t="s">
        <v>59</v>
      </c>
      <c r="B8" s="25" t="s">
        <v>112</v>
      </c>
    </row>
    <row r="9" spans="1:2" ht="51" customHeight="1" thickBot="1">
      <c r="A9" s="15" t="s">
        <v>60</v>
      </c>
      <c r="B9" s="26" t="s">
        <v>113</v>
      </c>
    </row>
    <row r="10" spans="1:2" ht="51" customHeight="1" thickBot="1">
      <c r="A10" s="15" t="s">
        <v>61</v>
      </c>
      <c r="B10" s="27" t="s">
        <v>114</v>
      </c>
    </row>
    <row r="11" spans="1:2" ht="51" customHeight="1" thickBot="1">
      <c r="A11" s="15" t="s">
        <v>62</v>
      </c>
      <c r="B11" s="26" t="s">
        <v>115</v>
      </c>
    </row>
    <row r="12" spans="1:2" ht="51" customHeight="1" thickBot="1">
      <c r="A12" s="15" t="s">
        <v>63</v>
      </c>
      <c r="B12" s="25" t="s">
        <v>116</v>
      </c>
    </row>
    <row r="13" spans="1:2" ht="51" customHeight="1" thickBot="1">
      <c r="A13" s="15" t="s">
        <v>64</v>
      </c>
      <c r="B13" s="28" t="s">
        <v>117</v>
      </c>
    </row>
    <row r="14" spans="1:2" ht="51" customHeight="1">
      <c r="A14" s="16" t="s">
        <v>65</v>
      </c>
      <c r="B14" s="74">
        <v>104</v>
      </c>
    </row>
    <row r="15" spans="1:2" ht="51" customHeight="1" thickBot="1">
      <c r="A15" s="15" t="s">
        <v>66</v>
      </c>
      <c r="B15" s="75"/>
    </row>
    <row r="16" spans="1:2" ht="51" customHeight="1" thickBot="1">
      <c r="A16" s="15" t="s">
        <v>67</v>
      </c>
      <c r="B16" s="22">
        <v>30</v>
      </c>
    </row>
    <row r="17" spans="1:2" ht="51" customHeight="1" thickBot="1">
      <c r="A17" s="15" t="s">
        <v>68</v>
      </c>
      <c r="B17" s="22">
        <v>1</v>
      </c>
    </row>
    <row r="18" ht="15.75">
      <c r="A18" s="6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3">
      <selection activeCell="A20" sqref="A20"/>
    </sheetView>
  </sheetViews>
  <sheetFormatPr defaultColWidth="9.00390625" defaultRowHeight="12.75"/>
  <cols>
    <col min="1" max="2" width="61.75390625" style="0" customWidth="1"/>
  </cols>
  <sheetData>
    <row r="5" spans="1:2" ht="16.5">
      <c r="A5" s="78" t="s">
        <v>90</v>
      </c>
      <c r="B5" s="78"/>
    </row>
    <row r="6" spans="1:2" ht="17.25" thickBot="1">
      <c r="A6" s="76" t="s">
        <v>91</v>
      </c>
      <c r="B6" s="76"/>
    </row>
    <row r="7" spans="1:2" ht="17.25" thickBot="1">
      <c r="A7" s="20"/>
      <c r="B7" s="20"/>
    </row>
    <row r="8" spans="1:2" ht="113.25" customHeight="1" thickBot="1">
      <c r="A8" s="14" t="s">
        <v>92</v>
      </c>
      <c r="B8" s="34" t="s">
        <v>124</v>
      </c>
    </row>
    <row r="9" spans="1:2" ht="66.75" customHeight="1" thickBot="1">
      <c r="A9" s="15" t="s">
        <v>93</v>
      </c>
      <c r="B9" s="35" t="s">
        <v>125</v>
      </c>
    </row>
    <row r="10" spans="1:2" ht="84.75" customHeight="1" thickBot="1">
      <c r="A10" s="15" t="s">
        <v>94</v>
      </c>
      <c r="B10" s="23" t="s">
        <v>108</v>
      </c>
    </row>
    <row r="11" spans="1:2" ht="63" customHeight="1" thickBot="1">
      <c r="A11" s="15" t="s">
        <v>95</v>
      </c>
      <c r="B11" s="24" t="s">
        <v>109</v>
      </c>
    </row>
    <row r="12" ht="15.75">
      <c r="A12" s="6"/>
    </row>
  </sheetData>
  <sheetProtection/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1">
      <selection activeCell="M18" sqref="M18:M19"/>
    </sheetView>
  </sheetViews>
  <sheetFormatPr defaultColWidth="9.00390625" defaultRowHeight="12.75"/>
  <cols>
    <col min="1" max="2" width="43.00390625" style="0" customWidth="1"/>
  </cols>
  <sheetData>
    <row r="5" spans="1:2" ht="47.25" customHeight="1">
      <c r="A5" s="127" t="s">
        <v>96</v>
      </c>
      <c r="B5" s="127"/>
    </row>
    <row r="6" ht="17.25" thickBot="1">
      <c r="A6" s="13"/>
    </row>
    <row r="7" spans="1:2" ht="63.75" thickBot="1">
      <c r="A7" s="14" t="s">
        <v>97</v>
      </c>
      <c r="B7" s="29" t="s">
        <v>119</v>
      </c>
    </row>
    <row r="8" spans="1:2" ht="32.25" thickBot="1">
      <c r="A8" s="15" t="s">
        <v>98</v>
      </c>
      <c r="B8" s="30" t="s">
        <v>120</v>
      </c>
    </row>
    <row r="9" spans="1:2" ht="32.25" thickBot="1">
      <c r="A9" s="15" t="s">
        <v>99</v>
      </c>
      <c r="B9" s="30" t="s">
        <v>120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25" defaultRowHeight="12.75"/>
  <cols>
    <col min="1" max="2" width="50.375" style="6" customWidth="1"/>
    <col min="3" max="16384" width="9.125" style="6" customWidth="1"/>
  </cols>
  <sheetData>
    <row r="1" ht="15.75"/>
    <row r="2" ht="15.75"/>
    <row r="3" ht="15.75"/>
    <row r="4" ht="15.75"/>
    <row r="5" spans="1:2" ht="16.5" thickBot="1">
      <c r="A5" s="77" t="s">
        <v>69</v>
      </c>
      <c r="B5" s="77"/>
    </row>
    <row r="6" spans="1:2" ht="16.5" thickBot="1">
      <c r="A6" s="38"/>
      <c r="B6" s="38"/>
    </row>
    <row r="7" spans="1:2" ht="54" customHeight="1" thickBot="1">
      <c r="A7" s="19" t="s">
        <v>70</v>
      </c>
      <c r="B7" s="39" t="s">
        <v>121</v>
      </c>
    </row>
    <row r="8" spans="1:2" ht="54" customHeight="1" thickBot="1">
      <c r="A8" s="17" t="s">
        <v>71</v>
      </c>
      <c r="B8" s="60" t="s">
        <v>151</v>
      </c>
    </row>
    <row r="9" spans="1:2" ht="54" customHeight="1" thickBot="1">
      <c r="A9" s="17" t="s">
        <v>72</v>
      </c>
      <c r="B9" s="37" t="s">
        <v>153</v>
      </c>
    </row>
    <row r="10" spans="1:2" ht="54" customHeight="1" thickBot="1">
      <c r="A10" s="17" t="s">
        <v>73</v>
      </c>
      <c r="B10" s="61" t="s">
        <v>152</v>
      </c>
    </row>
    <row r="11" spans="1:2" ht="54" customHeight="1" thickBot="1">
      <c r="A11" s="17" t="s">
        <v>74</v>
      </c>
      <c r="B11" s="37" t="s">
        <v>123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B1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2" width="47.75390625" style="0" customWidth="1"/>
  </cols>
  <sheetData>
    <row r="4" spans="1:2" ht="12.75">
      <c r="A4" s="129"/>
      <c r="B4" s="129"/>
    </row>
    <row r="5" spans="1:2" ht="16.5">
      <c r="A5" s="130" t="s">
        <v>75</v>
      </c>
      <c r="B5" s="130"/>
    </row>
    <row r="6" spans="1:2" ht="17.25" thickBot="1">
      <c r="A6" s="18"/>
      <c r="B6" s="18"/>
    </row>
    <row r="7" spans="1:2" ht="57.75" customHeight="1" thickBot="1">
      <c r="A7" s="14" t="s">
        <v>76</v>
      </c>
      <c r="B7" s="31">
        <v>0</v>
      </c>
    </row>
    <row r="8" spans="1:2" ht="57.75" customHeight="1" thickBot="1">
      <c r="A8" s="15" t="s">
        <v>77</v>
      </c>
      <c r="B8" s="22">
        <v>0</v>
      </c>
    </row>
    <row r="9" spans="1:2" ht="57.75" customHeight="1" thickBot="1">
      <c r="A9" s="15" t="s">
        <v>78</v>
      </c>
      <c r="B9" s="22">
        <v>0</v>
      </c>
    </row>
    <row r="10" spans="1:2" ht="57.75" customHeight="1" thickBot="1">
      <c r="A10" s="15" t="s">
        <v>79</v>
      </c>
      <c r="B10" s="22">
        <v>0</v>
      </c>
    </row>
    <row r="11" spans="1:2" ht="57.75" customHeight="1" thickBot="1">
      <c r="A11" s="15" t="s">
        <v>80</v>
      </c>
      <c r="B11" s="22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5">
      <selection activeCell="B9" sqref="B9:B13"/>
    </sheetView>
  </sheetViews>
  <sheetFormatPr defaultColWidth="9.00390625" defaultRowHeight="12.75"/>
  <cols>
    <col min="1" max="1" width="55.25390625" style="0" customWidth="1"/>
    <col min="2" max="2" width="47.00390625" style="0" customWidth="1"/>
  </cols>
  <sheetData>
    <row r="1" ht="12.75" hidden="1"/>
    <row r="2" ht="12.75" hidden="1"/>
    <row r="3" ht="12.75" hidden="1"/>
    <row r="4" ht="12.75" hidden="1"/>
    <row r="6" spans="1:2" s="21" customFormat="1" ht="16.5">
      <c r="A6" s="78" t="s">
        <v>81</v>
      </c>
      <c r="B6" s="78"/>
    </row>
    <row r="7" spans="1:2" s="21" customFormat="1" ht="17.25" thickBot="1">
      <c r="A7" s="76" t="s">
        <v>82</v>
      </c>
      <c r="B7" s="76"/>
    </row>
    <row r="8" spans="1:2" ht="17.25" thickBot="1">
      <c r="A8" s="20"/>
      <c r="B8" s="20"/>
    </row>
    <row r="9" spans="1:2" ht="72.75" customHeight="1" thickBot="1">
      <c r="A9" s="19" t="s">
        <v>83</v>
      </c>
      <c r="B9" s="31">
        <v>0</v>
      </c>
    </row>
    <row r="10" spans="1:2" ht="72.75" customHeight="1" thickBot="1">
      <c r="A10" s="17" t="s">
        <v>84</v>
      </c>
      <c r="B10" s="22">
        <v>0</v>
      </c>
    </row>
    <row r="11" spans="1:2" ht="72.75" customHeight="1" thickBot="1">
      <c r="A11" s="17" t="s">
        <v>85</v>
      </c>
      <c r="B11" s="22">
        <v>0</v>
      </c>
    </row>
    <row r="12" spans="1:2" ht="72.75" customHeight="1" thickBot="1">
      <c r="A12" s="17" t="s">
        <v>86</v>
      </c>
      <c r="B12" s="22">
        <v>0</v>
      </c>
    </row>
    <row r="13" spans="1:2" ht="72.75" customHeight="1" thickBot="1">
      <c r="A13" s="17" t="s">
        <v>87</v>
      </c>
      <c r="B13" s="22">
        <v>0</v>
      </c>
    </row>
    <row r="14" ht="15.75">
      <c r="A14" s="6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T36"/>
  <sheetViews>
    <sheetView view="pageBreakPreview"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82.375" style="32" customWidth="1"/>
    <col min="2" max="2" width="45.625" style="32" customWidth="1"/>
    <col min="3" max="3" width="12.00390625" style="10" customWidth="1"/>
    <col min="4" max="4" width="17.75390625" style="10" customWidth="1"/>
    <col min="5" max="5" width="11.375" style="10" customWidth="1"/>
    <col min="6" max="6" width="9.125" style="10" customWidth="1"/>
    <col min="7" max="7" width="10.125" style="10" customWidth="1"/>
    <col min="8" max="11" width="9.125" style="10" customWidth="1"/>
    <col min="12" max="12" width="23.75390625" style="10" customWidth="1"/>
    <col min="13" max="13" width="19.375" style="10" customWidth="1"/>
    <col min="14" max="14" width="9.125" style="10" customWidth="1"/>
    <col min="15" max="15" width="11.25390625" style="10" bestFit="1" customWidth="1"/>
    <col min="16" max="16" width="9.125" style="10" customWidth="1"/>
    <col min="17" max="17" width="12.125" style="10" bestFit="1" customWidth="1"/>
    <col min="18" max="16384" width="9.125" style="32" customWidth="1"/>
  </cols>
  <sheetData>
    <row r="1" ht="3" customHeight="1"/>
    <row r="2" spans="1:17" s="40" customFormat="1" ht="16.5">
      <c r="A2" s="79" t="s">
        <v>52</v>
      </c>
      <c r="B2" s="79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0" s="40" customFormat="1" ht="16.5">
      <c r="A3" s="79" t="s">
        <v>53</v>
      </c>
      <c r="B3" s="79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4"/>
      <c r="P3" s="43"/>
      <c r="Q3" s="43"/>
      <c r="R3" s="43"/>
      <c r="S3" s="43"/>
      <c r="T3" s="43"/>
    </row>
    <row r="4" spans="1:20" s="40" customFormat="1" ht="26.25" customHeight="1">
      <c r="A4" s="80" t="s">
        <v>158</v>
      </c>
      <c r="B4" s="80"/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44"/>
      <c r="O4" s="44"/>
      <c r="P4" s="43"/>
      <c r="Q4" s="43"/>
      <c r="R4" s="43"/>
      <c r="S4" s="43"/>
      <c r="T4" s="43"/>
    </row>
    <row r="5" spans="1:20" ht="15.75">
      <c r="A5" s="56"/>
      <c r="B5" s="56"/>
      <c r="R5" s="10"/>
      <c r="S5" s="10"/>
      <c r="T5" s="10"/>
    </row>
    <row r="6" spans="1:20" ht="36.75" customHeight="1">
      <c r="A6" s="41" t="s">
        <v>129</v>
      </c>
      <c r="B6" s="68">
        <v>28073.49137</v>
      </c>
      <c r="C6" s="45"/>
      <c r="D6" s="45"/>
      <c r="E6" s="46"/>
      <c r="L6" s="49"/>
      <c r="M6" s="50"/>
      <c r="N6" s="51"/>
      <c r="O6" s="45"/>
      <c r="Q6" s="45"/>
      <c r="R6" s="10"/>
      <c r="S6" s="10"/>
      <c r="T6" s="10"/>
    </row>
    <row r="7" spans="1:20" ht="40.5" customHeight="1">
      <c r="A7" s="41" t="s">
        <v>130</v>
      </c>
      <c r="B7" s="68">
        <f>B9+B12+B13+B14+B15+B16+B19+B17+B20+B18</f>
        <v>32014.280710000003</v>
      </c>
      <c r="C7" s="67"/>
      <c r="D7" s="57"/>
      <c r="E7" s="45"/>
      <c r="L7" s="49"/>
      <c r="M7" s="52"/>
      <c r="O7" s="45"/>
      <c r="Q7" s="45"/>
      <c r="R7" s="10"/>
      <c r="S7" s="10"/>
      <c r="T7" s="10"/>
    </row>
    <row r="8" spans="1:20" ht="39" customHeight="1">
      <c r="A8" s="41" t="s">
        <v>131</v>
      </c>
      <c r="B8" s="71">
        <v>0</v>
      </c>
      <c r="D8" s="57"/>
      <c r="R8" s="10"/>
      <c r="S8" s="10"/>
      <c r="T8" s="10"/>
    </row>
    <row r="9" spans="1:20" ht="56.25" customHeight="1">
      <c r="A9" s="41" t="s">
        <v>132</v>
      </c>
      <c r="B9" s="65">
        <v>3302.6461</v>
      </c>
      <c r="C9" s="48"/>
      <c r="D9" s="48"/>
      <c r="O9" s="45"/>
      <c r="Q9" s="45"/>
      <c r="R9" s="10"/>
      <c r="S9" s="10"/>
      <c r="T9" s="10"/>
    </row>
    <row r="10" spans="1:17" s="33" customFormat="1" ht="15.75">
      <c r="A10" s="41" t="s">
        <v>127</v>
      </c>
      <c r="B10" s="66">
        <f>B9/B11</f>
        <v>4.376806272106698</v>
      </c>
      <c r="C10" s="46"/>
      <c r="D10" s="46"/>
      <c r="E10" s="46"/>
      <c r="F10" s="47"/>
      <c r="G10" s="47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s="33" customFormat="1" ht="24.75" customHeight="1">
      <c r="A11" s="41" t="s">
        <v>128</v>
      </c>
      <c r="B11" s="62">
        <v>754.579</v>
      </c>
      <c r="C11" s="46"/>
      <c r="D11" s="46"/>
      <c r="E11" s="46"/>
      <c r="F11" s="47"/>
      <c r="G11" s="47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2" ht="31.5">
      <c r="A12" s="41" t="s">
        <v>133</v>
      </c>
      <c r="B12" s="69">
        <v>753.44445</v>
      </c>
    </row>
    <row r="13" spans="1:15" ht="40.5" customHeight="1">
      <c r="A13" s="41" t="s">
        <v>134</v>
      </c>
      <c r="B13" s="69">
        <f>3319.20019+508.56322+989.26253</f>
        <v>4817.0259399999995</v>
      </c>
      <c r="C13" s="46"/>
      <c r="H13" s="10" t="s">
        <v>157</v>
      </c>
      <c r="O13" s="45"/>
    </row>
    <row r="14" spans="1:3" ht="36.75" customHeight="1">
      <c r="A14" s="41" t="s">
        <v>135</v>
      </c>
      <c r="B14" s="70">
        <f>3321.12239+19.6432+363.50862+30.26287</f>
        <v>3734.53708</v>
      </c>
      <c r="C14" s="46"/>
    </row>
    <row r="15" spans="1:3" ht="15.75">
      <c r="A15" s="41" t="s">
        <v>136</v>
      </c>
      <c r="B15" s="69">
        <v>3323.46723</v>
      </c>
      <c r="C15" s="46"/>
    </row>
    <row r="16" spans="1:3" ht="39" customHeight="1">
      <c r="A16" s="41" t="s">
        <v>137</v>
      </c>
      <c r="B16" s="70">
        <v>6.74716</v>
      </c>
      <c r="C16" s="46"/>
    </row>
    <row r="17" spans="1:3" ht="39" customHeight="1">
      <c r="A17" s="41" t="s">
        <v>149</v>
      </c>
      <c r="B17" s="69">
        <f>9487.60538-3.95675-1.71104</f>
        <v>9481.937590000001</v>
      </c>
      <c r="C17" s="46"/>
    </row>
    <row r="18" spans="1:3" ht="39.75" customHeight="1">
      <c r="A18" s="41" t="s">
        <v>150</v>
      </c>
      <c r="B18" s="69">
        <f>5549.91409-6.74716-0.14616-3321.12239-19.6432-1091.23443-363.50862-30.26287-17.75197</f>
        <v>699.49729</v>
      </c>
      <c r="C18" s="46"/>
    </row>
    <row r="19" spans="1:3" ht="73.5" customHeight="1">
      <c r="A19" s="41" t="s">
        <v>138</v>
      </c>
      <c r="B19" s="69">
        <f>2776.41946+694.46109+511.08817+23.145+5.73005+37</f>
        <v>4047.84377</v>
      </c>
      <c r="C19" s="46"/>
    </row>
    <row r="20" spans="1:8" ht="66.75" customHeight="1">
      <c r="A20" s="41" t="s">
        <v>139</v>
      </c>
      <c r="B20" s="68">
        <f>26.45+0.92303+0.14616+38.15062+3.95675+25.86548+1091.23443+20.4175+9.539+1.71104+9.37094+37.881+37.20598+97.88383+316.42294+62.37903+17.75197+49.84404+0.00036</f>
        <v>1847.1341</v>
      </c>
      <c r="C20" s="46"/>
      <c r="D20" s="46"/>
      <c r="E20" s="46"/>
      <c r="F20" s="42"/>
      <c r="H20" s="42"/>
    </row>
    <row r="21" spans="1:2" ht="73.5" customHeight="1">
      <c r="A21" s="41" t="s">
        <v>140</v>
      </c>
      <c r="B21" s="71">
        <v>0</v>
      </c>
    </row>
    <row r="22" spans="1:8" ht="56.25" customHeight="1">
      <c r="A22" s="41" t="s">
        <v>141</v>
      </c>
      <c r="B22" s="71">
        <v>-4756</v>
      </c>
      <c r="G22" s="45"/>
      <c r="H22" s="45"/>
    </row>
    <row r="23" spans="1:4" ht="41.25" customHeight="1">
      <c r="A23" s="41" t="s">
        <v>142</v>
      </c>
      <c r="B23" s="68">
        <v>1491.87</v>
      </c>
      <c r="D23" s="45"/>
    </row>
    <row r="24" spans="1:5" ht="35.25" customHeight="1">
      <c r="A24" s="41" t="s">
        <v>143</v>
      </c>
      <c r="B24" s="73">
        <f>B6-B7</f>
        <v>-3940.789340000003</v>
      </c>
      <c r="C24" s="45"/>
      <c r="D24" s="47"/>
      <c r="E24" s="46"/>
    </row>
    <row r="25" spans="1:5" ht="63">
      <c r="A25" s="41" t="s">
        <v>144</v>
      </c>
      <c r="B25" s="128" t="s">
        <v>154</v>
      </c>
      <c r="D25" s="47"/>
      <c r="E25" s="47"/>
    </row>
    <row r="26" spans="1:3" ht="35.25" customHeight="1">
      <c r="A26" s="41" t="s">
        <v>145</v>
      </c>
      <c r="B26" s="69">
        <v>772.95</v>
      </c>
      <c r="C26" s="58"/>
    </row>
    <row r="27" spans="1:3" ht="40.5" customHeight="1">
      <c r="A27" s="41" t="s">
        <v>146</v>
      </c>
      <c r="B27" s="71">
        <v>0</v>
      </c>
      <c r="C27" s="58"/>
    </row>
    <row r="28" spans="1:18" ht="36" customHeight="1">
      <c r="A28" s="41" t="s">
        <v>147</v>
      </c>
      <c r="B28" s="69">
        <v>826.26</v>
      </c>
      <c r="C28" s="58"/>
      <c r="R28" s="10"/>
    </row>
    <row r="29" spans="1:18" ht="33.75" customHeight="1">
      <c r="A29" s="41" t="s">
        <v>148</v>
      </c>
      <c r="B29" s="70">
        <v>43.5</v>
      </c>
      <c r="L29" s="53"/>
      <c r="M29" s="54"/>
      <c r="N29" s="54"/>
      <c r="R29" s="10"/>
    </row>
    <row r="30" spans="3:18" ht="15.75">
      <c r="C30" s="48"/>
      <c r="Q30" s="48"/>
      <c r="R30" s="10"/>
    </row>
    <row r="31" spans="3:18" ht="15.75">
      <c r="C31" s="48"/>
      <c r="R31" s="10"/>
    </row>
    <row r="32" ht="15.75">
      <c r="R32" s="10"/>
    </row>
    <row r="33" ht="15.75">
      <c r="R33" s="10"/>
    </row>
    <row r="34" ht="15.75">
      <c r="R34" s="10"/>
    </row>
    <row r="35" ht="15.75">
      <c r="R35" s="10"/>
    </row>
    <row r="36" ht="15.75">
      <c r="R36" s="10"/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2" horizontalDpi="600" verticalDpi="600" orientation="portrait" paperSize="9" scale="69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4"/>
  <sheetViews>
    <sheetView zoomScaleSheetLayoutView="100" zoomScalePageLayoutView="0" workbookViewId="0" topLeftCell="A2">
      <selection activeCell="L15" sqref="K15:L15"/>
    </sheetView>
  </sheetViews>
  <sheetFormatPr defaultColWidth="9.125" defaultRowHeight="12.75"/>
  <cols>
    <col min="1" max="1" width="48.25390625" style="32" customWidth="1"/>
    <col min="2" max="2" width="35.75390625" style="59" customWidth="1"/>
    <col min="3" max="3" width="11.75390625" style="32" customWidth="1"/>
    <col min="4" max="16384" width="9.125" style="32" customWidth="1"/>
  </cols>
  <sheetData>
    <row r="1" ht="3" customHeight="1"/>
    <row r="2" spans="1:2" s="40" customFormat="1" ht="16.5" customHeight="1">
      <c r="A2" s="81" t="s">
        <v>0</v>
      </c>
      <c r="B2" s="81"/>
    </row>
    <row r="3" spans="1:2" s="40" customFormat="1" ht="16.5">
      <c r="A3" s="81" t="s">
        <v>1</v>
      </c>
      <c r="B3" s="81"/>
    </row>
    <row r="4" spans="1:2" s="55" customFormat="1" ht="16.5" customHeight="1">
      <c r="A4" s="81" t="s">
        <v>2</v>
      </c>
      <c r="B4" s="81"/>
    </row>
    <row r="5" spans="1:2" ht="16.5">
      <c r="A5" s="80" t="s">
        <v>160</v>
      </c>
      <c r="B5" s="80"/>
    </row>
    <row r="6" spans="1:2" ht="47.25">
      <c r="A6" s="41" t="s">
        <v>3</v>
      </c>
      <c r="B6" s="64">
        <f>20/104</f>
        <v>0.19230769230769232</v>
      </c>
    </row>
    <row r="7" spans="1:2" ht="47.25">
      <c r="A7" s="41" t="s">
        <v>4</v>
      </c>
      <c r="B7" s="63">
        <f>B8+B9+B10+B11+B12+B13+B14</f>
        <v>107</v>
      </c>
    </row>
    <row r="8" spans="1:2" ht="15.75">
      <c r="A8" s="41" t="s">
        <v>5</v>
      </c>
      <c r="B8" s="63">
        <v>21</v>
      </c>
    </row>
    <row r="9" spans="1:2" ht="15.75">
      <c r="A9" s="41" t="s">
        <v>6</v>
      </c>
      <c r="B9" s="63">
        <v>9</v>
      </c>
    </row>
    <row r="10" spans="1:2" ht="15.75">
      <c r="A10" s="41" t="s">
        <v>7</v>
      </c>
      <c r="B10" s="63">
        <v>27</v>
      </c>
    </row>
    <row r="11" spans="1:2" ht="15.75">
      <c r="A11" s="41" t="s">
        <v>8</v>
      </c>
      <c r="B11" s="63">
        <v>27</v>
      </c>
    </row>
    <row r="12" spans="1:2" ht="15.75">
      <c r="A12" s="41" t="s">
        <v>9</v>
      </c>
      <c r="B12" s="63">
        <v>11</v>
      </c>
    </row>
    <row r="13" spans="1:2" ht="15.75">
      <c r="A13" s="41" t="s">
        <v>10</v>
      </c>
      <c r="B13" s="63">
        <v>9</v>
      </c>
    </row>
    <row r="14" spans="1:2" ht="15.75">
      <c r="A14" s="41" t="s">
        <v>11</v>
      </c>
      <c r="B14" s="63">
        <v>3</v>
      </c>
    </row>
    <row r="15" spans="1:2" ht="94.5">
      <c r="A15" s="41" t="s">
        <v>12</v>
      </c>
      <c r="B15" s="63">
        <f>B16+B17+B18+B19+B20+B21+B22</f>
        <v>6</v>
      </c>
    </row>
    <row r="16" spans="1:2" ht="15.75">
      <c r="A16" s="41" t="s">
        <v>5</v>
      </c>
      <c r="B16" s="63">
        <v>1</v>
      </c>
    </row>
    <row r="17" spans="1:2" ht="15.75">
      <c r="A17" s="41" t="s">
        <v>6</v>
      </c>
      <c r="B17" s="63">
        <v>0</v>
      </c>
    </row>
    <row r="18" spans="1:2" ht="15.75">
      <c r="A18" s="41" t="s">
        <v>7</v>
      </c>
      <c r="B18" s="63">
        <v>0</v>
      </c>
    </row>
    <row r="19" spans="1:2" ht="15.75">
      <c r="A19" s="41" t="s">
        <v>8</v>
      </c>
      <c r="B19" s="63">
        <v>3</v>
      </c>
    </row>
    <row r="20" spans="1:2" ht="15.75">
      <c r="A20" s="41" t="s">
        <v>9</v>
      </c>
      <c r="B20" s="63">
        <v>1</v>
      </c>
    </row>
    <row r="21" spans="1:2" ht="15.75">
      <c r="A21" s="41" t="s">
        <v>10</v>
      </c>
      <c r="B21" s="63">
        <v>1</v>
      </c>
    </row>
    <row r="22" spans="1:2" ht="15.75">
      <c r="A22" s="41" t="s">
        <v>11</v>
      </c>
      <c r="B22" s="63">
        <v>0</v>
      </c>
    </row>
    <row r="23" spans="1:2" ht="47.25">
      <c r="A23" s="41" t="s">
        <v>13</v>
      </c>
      <c r="B23" s="63" t="s">
        <v>100</v>
      </c>
    </row>
    <row r="24" spans="1:2" ht="31.5">
      <c r="A24" s="41" t="s">
        <v>14</v>
      </c>
      <c r="B24" s="63" t="s">
        <v>122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="70" zoomScaleNormal="70" zoomScaleSheetLayoutView="100" zoomScalePageLayoutView="0" workbookViewId="0" topLeftCell="A19">
      <selection activeCell="DX41" sqref="DX41"/>
    </sheetView>
  </sheetViews>
  <sheetFormatPr defaultColWidth="0.875" defaultRowHeight="12.75"/>
  <cols>
    <col min="1" max="16384" width="0.875" style="8" customWidth="1"/>
  </cols>
  <sheetData>
    <row r="1" spans="2:97" s="7" customFormat="1" ht="16.5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4"/>
    </row>
    <row r="2" spans="2:97" s="7" customFormat="1" ht="16.5">
      <c r="B2" s="78" t="s">
        <v>16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4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93.75" customHeight="1">
      <c r="A5" s="110" t="s">
        <v>17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2"/>
      <c r="BF5" s="122" t="s">
        <v>101</v>
      </c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</row>
    <row r="6" spans="1:97" ht="15.75" customHeight="1">
      <c r="A6" s="110" t="s">
        <v>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2"/>
      <c r="BF6" s="123" t="s">
        <v>103</v>
      </c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5"/>
    </row>
    <row r="7" spans="1:97" ht="96" customHeight="1">
      <c r="A7" s="110" t="s">
        <v>19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2"/>
      <c r="BF7" s="85" t="s">
        <v>107</v>
      </c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</row>
    <row r="8" spans="1:97" ht="54" customHeight="1">
      <c r="A8" s="110" t="s">
        <v>20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2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</row>
    <row r="9" spans="1:97" ht="31.5" customHeight="1">
      <c r="A9" s="110" t="s">
        <v>21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97" t="s">
        <v>102</v>
      </c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</row>
    <row r="10" spans="1:97" ht="31.5" customHeight="1">
      <c r="A10" s="110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82" t="s">
        <v>104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</row>
    <row r="12" spans="1:97" s="9" customFormat="1" ht="16.5">
      <c r="A12" s="92" t="s">
        <v>23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</row>
    <row r="13" spans="1:97" s="9" customFormat="1" ht="16.5">
      <c r="A13" s="92" t="s">
        <v>24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</row>
    <row r="14" spans="45:76" ht="15.75"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97" ht="31.5" customHeight="1">
      <c r="A15" s="113" t="s">
        <v>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5"/>
      <c r="AR15" s="98" t="s">
        <v>26</v>
      </c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100"/>
      <c r="BV15" s="98" t="s">
        <v>27</v>
      </c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100"/>
    </row>
    <row r="16" spans="1:97" ht="15.7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/>
      <c r="AR16" s="11"/>
      <c r="AV16" s="8" t="s">
        <v>28</v>
      </c>
      <c r="AZ16" s="106" t="s">
        <v>155</v>
      </c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8" t="s">
        <v>29</v>
      </c>
      <c r="BU16" s="12"/>
      <c r="BV16" s="101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72"/>
    </row>
    <row r="17" spans="1:97" ht="15.7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1"/>
      <c r="AR17" s="107" t="s">
        <v>30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9"/>
      <c r="BV17" s="103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5"/>
    </row>
    <row r="18" spans="1:97" ht="46.5" customHeight="1">
      <c r="A18" s="87" t="s">
        <v>105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9"/>
      <c r="AR18" s="93">
        <v>0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5"/>
      <c r="BV18" s="87" t="s">
        <v>106</v>
      </c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9"/>
    </row>
    <row r="19" spans="45:76" ht="15.75"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97" s="9" customFormat="1" ht="16.5">
      <c r="A20" s="92" t="s">
        <v>31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</row>
    <row r="21" spans="1:97" s="9" customFormat="1" ht="16.5">
      <c r="A21" s="92" t="s">
        <v>32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</row>
    <row r="23" spans="1:97" ht="80.25" customHeight="1">
      <c r="A23" s="96" t="s">
        <v>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 t="s">
        <v>34</v>
      </c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 t="s">
        <v>35</v>
      </c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 t="s">
        <v>36</v>
      </c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</row>
    <row r="24" spans="1:97" ht="44.25" customHeight="1">
      <c r="A24" s="97" t="s">
        <v>105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</row>
    <row r="26" spans="1:97" s="9" customFormat="1" ht="16.5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</row>
    <row r="28" spans="1:97" ht="96" customHeight="1">
      <c r="A28" s="96" t="s">
        <v>38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 t="s">
        <v>39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 t="s">
        <v>40</v>
      </c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 t="s">
        <v>41</v>
      </c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</row>
    <row r="29" spans="1:97" ht="84" customHeight="1">
      <c r="A29" s="82" t="s">
        <v>159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5" t="s">
        <v>105</v>
      </c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>
        <v>0</v>
      </c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7" t="s">
        <v>106</v>
      </c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9"/>
    </row>
    <row r="31" spans="1:97" s="9" customFormat="1" ht="16.5">
      <c r="A31" s="92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</row>
    <row r="33" spans="1:97" ht="15.75">
      <c r="A33" s="90" t="s">
        <v>43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3" t="s">
        <v>44</v>
      </c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5"/>
    </row>
    <row r="34" spans="1:97" ht="15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87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9"/>
    </row>
  </sheetData>
  <sheetProtection/>
  <mergeCells count="48">
    <mergeCell ref="A7:BE7"/>
    <mergeCell ref="B1:CR1"/>
    <mergeCell ref="B2:CR2"/>
    <mergeCell ref="A5:BE5"/>
    <mergeCell ref="A6:BE6"/>
    <mergeCell ref="BF5:CS5"/>
    <mergeCell ref="BF6:CS6"/>
    <mergeCell ref="BF7:CS7"/>
    <mergeCell ref="A12:CS12"/>
    <mergeCell ref="A13:CS13"/>
    <mergeCell ref="A23:V23"/>
    <mergeCell ref="W23:AV23"/>
    <mergeCell ref="AW23:BV23"/>
    <mergeCell ref="BW23:CS23"/>
    <mergeCell ref="A20:CS20"/>
    <mergeCell ref="A21:CS21"/>
    <mergeCell ref="BV18:CS18"/>
    <mergeCell ref="A15:AQ17"/>
    <mergeCell ref="BF8:CS8"/>
    <mergeCell ref="A9:BE9"/>
    <mergeCell ref="A8:BE8"/>
    <mergeCell ref="A10:BE10"/>
    <mergeCell ref="BF9:CS9"/>
    <mergeCell ref="BF10:CS10"/>
    <mergeCell ref="AR15:BU15"/>
    <mergeCell ref="BV15:CS17"/>
    <mergeCell ref="AZ16:BK16"/>
    <mergeCell ref="AR17:BU17"/>
    <mergeCell ref="A18:AQ18"/>
    <mergeCell ref="AR18:BU18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33:AF33"/>
    <mergeCell ref="A34:AF34"/>
    <mergeCell ref="A31:CS31"/>
    <mergeCell ref="AG33:CS33"/>
    <mergeCell ref="AG34:CS34"/>
    <mergeCell ref="A29:V29"/>
    <mergeCell ref="W29:AV29"/>
    <mergeCell ref="AW29:BV29"/>
    <mergeCell ref="BW29:CS29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A26" sqref="A26:A27"/>
    </sheetView>
  </sheetViews>
  <sheetFormatPr defaultColWidth="9.125" defaultRowHeight="12.75"/>
  <cols>
    <col min="1" max="1" width="48.25390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ht="3" customHeight="1"/>
    <row r="2" spans="1:3" s="4" customFormat="1" ht="16.5" customHeight="1">
      <c r="A2" s="126" t="s">
        <v>45</v>
      </c>
      <c r="B2" s="126"/>
      <c r="C2" s="126"/>
    </row>
    <row r="3" spans="1:3" s="4" customFormat="1" ht="16.5" customHeight="1">
      <c r="A3" s="126" t="s">
        <v>46</v>
      </c>
      <c r="B3" s="126"/>
      <c r="C3" s="126"/>
    </row>
    <row r="4" spans="1:3" s="5" customFormat="1" ht="16.5" customHeight="1">
      <c r="A4" s="126" t="s">
        <v>47</v>
      </c>
      <c r="B4" s="126"/>
      <c r="C4" s="126"/>
    </row>
    <row r="5" spans="1:2" ht="24" customHeight="1">
      <c r="A5" s="2"/>
      <c r="B5" s="2"/>
    </row>
    <row r="6" spans="1:2" ht="31.5">
      <c r="A6" s="3" t="s">
        <v>48</v>
      </c>
      <c r="B6" s="63">
        <v>3</v>
      </c>
    </row>
    <row r="7" spans="1:2" ht="31.5" customHeight="1">
      <c r="A7" s="3" t="s">
        <v>49</v>
      </c>
      <c r="B7" s="63">
        <v>3</v>
      </c>
    </row>
    <row r="8" spans="1:2" ht="78.75">
      <c r="A8" s="3" t="s">
        <v>50</v>
      </c>
      <c r="B8" s="63">
        <v>0</v>
      </c>
    </row>
    <row r="9" spans="1:2" ht="31.5">
      <c r="A9" s="3" t="s">
        <v>51</v>
      </c>
      <c r="B9" s="64" t="s">
        <v>156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4.875" style="0" customWidth="1"/>
    <col min="2" max="2" width="50.75390625" style="0" customWidth="1"/>
  </cols>
  <sheetData>
    <row r="4" spans="1:2" ht="57.75" customHeight="1">
      <c r="A4" s="126" t="s">
        <v>88</v>
      </c>
      <c r="B4" s="126"/>
    </row>
    <row r="5" ht="17.25" thickBot="1">
      <c r="A5" s="13"/>
    </row>
    <row r="6" spans="1:2" ht="141" thickBot="1">
      <c r="A6" s="19" t="s">
        <v>89</v>
      </c>
      <c r="B6" s="36" t="s">
        <v>126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2017-10-23T04:57:58Z</cp:lastPrinted>
  <dcterms:created xsi:type="dcterms:W3CDTF">2012-05-12T07:32:36Z</dcterms:created>
  <dcterms:modified xsi:type="dcterms:W3CDTF">2017-10-30T03:58:55Z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