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65416" windowWidth="15480" windowHeight="11640" firstSheet="1" activeTab="6"/>
  </bookViews>
  <sheets>
    <sheet name="2.1.Юрист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." sheetId="8" r:id="rId8"/>
    <sheet name="2.9." sheetId="9" r:id="rId9"/>
    <sheet name="2.10." sheetId="10" r:id="rId10"/>
    <sheet name="2.11.Юрист" sheetId="11" r:id="rId11"/>
    <sheet name="2.12" sheetId="12" r:id="rId12"/>
    <sheet name="2.13 Юрист" sheetId="13" r:id="rId13"/>
    <sheet name="2.14" sheetId="14" r:id="rId14"/>
  </sheets>
  <externalReferences>
    <externalReference r:id="rId17"/>
    <externalReference r:id="rId18"/>
  </externalReferences>
  <definedNames>
    <definedName name="IstPub">'[2]Титульный'!$F$21</definedName>
    <definedName name="IstPub_ch">'[2]Титульный'!$F$26</definedName>
    <definedName name="Par1" localSheetId="1">'2.2.'!$A$12</definedName>
    <definedName name="TABLE" localSheetId="9">'2.10.'!$A$4:$B$8</definedName>
    <definedName name="TABLE" localSheetId="6">'2.7.'!$A$4:$B$33</definedName>
    <definedName name="TABLE" localSheetId="7">'2.8.'!$A$4:$B$21</definedName>
    <definedName name="TABLE" localSheetId="8">'2.9.'!#REF!</definedName>
    <definedName name="TABLE_2" localSheetId="8">'2.9.'!#REF!</definedName>
    <definedName name="_xlnm.Print_Area" localSheetId="6">'2.7.'!$A$1:$B$33</definedName>
    <definedName name="_xlnm.Print_Area" localSheetId="7">'2.8.'!$A$1:$B$21</definedName>
    <definedName name="_xlnm.Print_Area" localSheetId="8">'2.9.'!$A$1:$CS$34</definedName>
  </definedNames>
  <calcPr fullCalcOnLoad="1"/>
</workbook>
</file>

<file path=xl/comments2.xml><?xml version="1.0" encoding="utf-8"?>
<comments xmlns="http://schemas.openxmlformats.org/spreadsheetml/2006/main">
  <authors>
    <author>Зотова Е.А</author>
  </authors>
  <commentList>
    <comment ref="B8" authorId="0">
      <text>
        <r>
          <rPr>
            <sz val="10"/>
            <rFont val="Tahoma"/>
            <family val="2"/>
          </rPr>
          <t xml:space="preserve">
без ндс</t>
        </r>
      </text>
    </comment>
  </commentList>
</comments>
</file>

<file path=xl/comments7.xml><?xml version="1.0" encoding="utf-8"?>
<comments xmlns="http://schemas.openxmlformats.org/spreadsheetml/2006/main">
  <authors>
    <author>Зотова Е.А</author>
    <author>GrozdovaAV</author>
    <author>Shelesnaya</author>
  </authors>
  <commentList>
    <comment ref="S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U21" authorId="0">
      <text>
        <r>
          <rPr>
            <b/>
            <sz val="10"/>
            <rFont val="Tahoma"/>
            <family val="2"/>
          </rPr>
          <t>Зотова Е.А:</t>
        </r>
        <r>
          <rPr>
            <sz val="10"/>
            <rFont val="Tahoma"/>
            <family val="2"/>
          </rPr>
          <t xml:space="preserve">
расшифровка к отчету о фин.рез</t>
        </r>
      </text>
    </comment>
    <comment ref="A16" authorId="1">
      <text>
        <r>
          <rPr>
            <b/>
            <sz val="8"/>
            <rFont val="Tahoma"/>
            <family val="2"/>
          </rPr>
          <t>GrozdovaAV:</t>
        </r>
        <r>
          <rPr>
            <sz val="8"/>
            <rFont val="Tahoma"/>
            <family val="2"/>
          </rPr>
          <t xml:space="preserve">
25счет</t>
        </r>
      </text>
    </comment>
    <comment ref="B32" authorId="2">
      <text>
        <r>
          <rPr>
            <b/>
            <sz val="9"/>
            <rFont val="Tahoma"/>
            <family val="2"/>
          </rPr>
          <t>Shelesnaya:</t>
        </r>
        <r>
          <rPr>
            <sz val="9"/>
            <rFont val="Tahoma"/>
            <family val="2"/>
          </rPr>
          <t xml:space="preserve">
считает формула</t>
        </r>
      </text>
    </comment>
  </commentList>
</comments>
</file>

<file path=xl/sharedStrings.xml><?xml version="1.0" encoding="utf-8"?>
<sst xmlns="http://schemas.openxmlformats.org/spreadsheetml/2006/main" count="191" uniqueCount="182">
  <si>
    <t>Форма 2.7. Информация об основных показателях
финансово-хозяйственной деятельности ООО "Горводоканал"</t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</si>
  <si>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</si>
  <si>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</si>
  <si>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</si>
  <si>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</si>
  <si>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</si>
  <si>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</si>
  <si>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</si>
  <si>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</si>
  <si>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</si>
  <si>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</si>
  <si>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</si>
  <si>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</si>
  <si>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</si>
  <si>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</si>
  <si>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</si>
  <si>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</si>
  <si>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</si>
  <si>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</si>
  <si>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</si>
  <si>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</si>
  <si>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</si>
  <si>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</si>
  <si>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</si>
  <si>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</si>
  <si>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</si>
  <si>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</si>
  <si>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</si>
  <si>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</si>
  <si>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 xml:space="preserve">Внесение изменений в инвестиционную программу </t>
  </si>
  <si>
    <t xml:space="preserve">Дата внесения изменений </t>
  </si>
  <si>
    <t xml:space="preserve">Внесенные изменения </t>
  </si>
  <si>
    <t>Форма 2.10. Информация о наличии (отсутствии) технической возможности
подключения к централизованной системе холодного водоснабжения, а также
о регистрации и ходе реализации заявок о подключении к централизованной системе холодного водоснабжения</t>
  </si>
  <si>
    <t>Количество поданных  заявок о подключении к  системе 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</si>
  <si>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</si>
  <si>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</si>
  <si>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 в течение квартала</t>
  </si>
  <si>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</si>
  <si>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</si>
  <si>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 xml:space="preserve"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 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</si>
  <si>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</si>
  <si>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</si>
  <si>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 xml:space="preserve">Контактные телефоны </t>
  </si>
  <si>
    <t xml:space="preserve">Официальный сайт регулируемой организации в сети “Интернет” 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</si>
  <si>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</si>
  <si>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</si>
  <si>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</si>
  <si>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Количество скважин (штук)</t>
  </si>
  <si>
    <t>Количество подкачивающих насосных станций (штук)</t>
  </si>
  <si>
    <t>Форма 2.1. Общая информация о ООО "Горводоканал"</t>
  </si>
  <si>
    <t>Форма 2.2. Информация о тарифе на питьевую воду 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</si>
  <si>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</si>
  <si>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</si>
  <si>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</si>
  <si>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>Срок действия установленного тарифа на питьевую воду (питьевое водоснабжение)</t>
  </si>
  <si>
    <t>Источник официального опубликования решения об установлении тарифа на питьевую воду (питьевое водоснабжение)</t>
  </si>
  <si>
    <t>Форма 2.3. Информация о тарифе на техническую воду</t>
  </si>
  <si>
    <t>Наименование органа регулирования тарифов, принявшего решение об утверждении тарифа на техническую воду</t>
  </si>
  <si>
    <t>Реквизиты (дата, номер) решения об утверждении тарифа на техническую воду</t>
  </si>
  <si>
    <t>Величина установленного тарифа на техническую воду</t>
  </si>
  <si>
    <t>Срок действия установленного тарифа на техническую воду</t>
  </si>
  <si>
    <t>Источник официального опубликования решения об установлении тарифа на техническую воду</t>
  </si>
  <si>
    <t>Форма 2.4. Информация о тарифе на транспортировку воды</t>
  </si>
  <si>
    <t>Наименование органа регулирования, принявшего решение об утверждении тарифа на транспортировку воды</t>
  </si>
  <si>
    <t>Реквизиты (дата, номер) решения об утверждении тарифа на транспортировку воды</t>
  </si>
  <si>
    <t>Величина установленного тарифа на транспортировку воды</t>
  </si>
  <si>
    <t>Срок действия установленного тарифа на транспортировку воды</t>
  </si>
  <si>
    <t>Источник официального опубликования решения об установлении тарифа на транспортировку воды</t>
  </si>
  <si>
    <t>Форма 2.5. Информация о тарифе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</si>
  <si>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</si>
  <si>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подвоз воды</t>
  </si>
  <si>
    <t>Величина установленного тарифа на подвоз воды</t>
  </si>
  <si>
    <t>Срок действия установленного тарифа на подвоз воды</t>
  </si>
  <si>
    <t>Источник официального опубликования решения об установлении тарифа на подвоз воды</t>
  </si>
  <si>
    <t>Форма 2.6. Информация</t>
  </si>
  <si>
    <t>о тарифах на подключение к централизованной системе</t>
  </si>
  <si>
    <t>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</si>
  <si>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</si>
  <si>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(дата, номер) решения об утверждении тарифов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</si>
  <si>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</si>
  <si>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>Срок действия установленного тарифа на подключение к централизованной системе холодного водоснабжения</t>
  </si>
  <si>
    <t>Источник официального опубликования решения об установлении тарифа на подключение к централизованной системе холодного водоснабжения</t>
  </si>
  <si>
    <t>Форма 2.11. Информация об условиях, на которых осуществляется поставка регулируемых товаров и (или) оказание регулируемых услуг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</si>
  <si>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</si>
  <si>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Форма 2.12. Информация о порядке выполнения технологических, технических</t>
  </si>
  <si>
    <t>и других мероприятий, связанных с подключением к централизованной системе холодного водоснабжения</t>
  </si>
  <si>
    <t xml:space="preserve">Форма заявки о подключении к централизованной системе холодного водоснабжения 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</si>
  <si>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</si>
  <si>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</si>
  <si>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</si>
  <si>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</si>
  <si>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 xml:space="preserve">Сведения о правовых актах, регламентирующих правила закупки (положение о закупках) в регулируемой организации </t>
  </si>
  <si>
    <t>Планирование конкурсных процедур и результаты их проведения</t>
  </si>
  <si>
    <t>Баталова</t>
  </si>
  <si>
    <t>Реконструкция водопроводных сетей правобережной и левобережной частей города</t>
  </si>
  <si>
    <t>амортизация</t>
  </si>
  <si>
    <t>итого</t>
  </si>
  <si>
    <t>Общество с ограниченной ответственностью «Горводоканал»</t>
  </si>
  <si>
    <t>Россия, 628484, Ханты-Мансийский АО - Югра, г.Когалым, ул.Дружбы Народов, д.41</t>
  </si>
  <si>
    <t>Gorvodokanal.kgl@vdk-kogalym.ru</t>
  </si>
  <si>
    <t>www.vdk-kogalym.ru</t>
  </si>
  <si>
    <t xml:space="preserve">(34667) 2-52-35                                                                                                          </t>
  </si>
  <si>
    <t>Положение о закупках товаров, работ, услуг для нужд ООО «Горводоканал»</t>
  </si>
  <si>
    <t>c 08.00 до 18.00</t>
  </si>
  <si>
    <t>Региональная служба по тарифам ХМАО-Югры</t>
  </si>
  <si>
    <t>2)_Себестоимость производимых товаров (оказываемых услуг) по регулируемому виду деятельности (тыс. рублей), включая:</t>
  </si>
  <si>
    <t>а)_расходы на оплату холодной воды, приобретаемой у других организаций для последующей подачи потребителям</t>
  </si>
  <si>
    <t>к)_расходы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</si>
  <si>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7)_Объем поднятой воды (тыс. куб. метров)</t>
  </si>
  <si>
    <t>8)_Объем покупной воды (тыс. куб. метров)</t>
  </si>
  <si>
    <t>9)_Объем воды, пропущенной через очистные сооружения</t>
  </si>
  <si>
    <t>10)_Объем отпущенной потребителям воды, определенный по приборам учета и расчетным путем (по нормативам потребления) (тыс. куб. метров)</t>
  </si>
  <si>
    <t>11)_Потери воды в сетях (процентов)</t>
  </si>
  <si>
    <t>12)_Среднесписочная численность основного производственного персонала (человек)</t>
  </si>
  <si>
    <t>13)_Удельный расход электроэнергии на подачу воды в сеть (тыс. кВт·ч или тыс. куб. метров)</t>
  </si>
  <si>
    <t>15)_Показатель использования производственных объектов (по объему перекачки) по отношению к пиковому дню отчетного года (процентов)</t>
  </si>
  <si>
    <t>1)_Количество аварий на системах холодного водоснабжения (единиц на километр)</t>
  </si>
  <si>
    <t>2)_Количество случаев ограничения подачи холодной воды по графику с указанием срока действия таких ограничений (менее 24 часов в сутки)</t>
  </si>
  <si>
    <t>3)_Доля потребителей, затронутых ограничениями подачи холодной воды (процентов)</t>
  </si>
  <si>
    <t>4)_Общее количество проведенных проб качества воды по следующим показателям:</t>
  </si>
  <si>
    <t>а)_мутность</t>
  </si>
  <si>
    <t>б)_цветность</t>
  </si>
  <si>
    <t>в)_хлор остаточный общий, в том числе хлор остаточный связанный и хлор остаточный свободный</t>
  </si>
  <si>
    <t>г)_общие колиформные бактерии</t>
  </si>
  <si>
    <t>д)_термотолерантные колиформные бактерии</t>
  </si>
  <si>
    <t>5)_Количество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</si>
  <si>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6)_Доля исполненных в срок договоров о подключении (процент общего количества заключенных договоров о подключении)</t>
  </si>
  <si>
    <t>7)_Средняя продолжительность рассмотрения заявлений о подключении (дней)</t>
  </si>
  <si>
    <r>
      <t xml:space="preserve">1)_Выручка от регулируемой деятельности (тыс. рублей) </t>
    </r>
    <r>
      <rPr>
        <b/>
        <sz val="12"/>
        <color indexed="8"/>
        <rFont val="Times New Roman"/>
        <family val="1"/>
      </rPr>
      <t>по водоснабжению</t>
    </r>
  </si>
  <si>
    <r>
      <t xml:space="preserve">б)_расходы на покупаемую </t>
    </r>
    <r>
      <rPr>
        <b/>
        <sz val="12"/>
        <color indexed="8"/>
        <rFont val="Times New Roman"/>
        <family val="1"/>
      </rPr>
      <t>электрическую энергию (мощность)</t>
    </r>
    <r>
      <rPr>
        <sz val="12"/>
        <color indexed="8"/>
        <rFont val="Times New Roman"/>
        <family val="1"/>
      </rPr>
      <t>, используемую в технологическом процессе (с указанием средневзвешенной стоимости 1 кВт·ч), и объем приобретения электрической энергии</t>
    </r>
  </si>
  <si>
    <r>
      <t xml:space="preserve">в)_расходы на </t>
    </r>
    <r>
      <rPr>
        <b/>
        <sz val="12"/>
        <color indexed="8"/>
        <rFont val="Times New Roman"/>
        <family val="1"/>
      </rPr>
      <t>химические реагенты</t>
    </r>
    <r>
      <rPr>
        <sz val="12"/>
        <color indexed="8"/>
        <rFont val="Times New Roman"/>
        <family val="1"/>
      </rPr>
      <t>, используемые в технологическом процессе</t>
    </r>
  </si>
  <si>
    <r>
      <t xml:space="preserve">г)_расходы на </t>
    </r>
    <r>
      <rPr>
        <b/>
        <sz val="12"/>
        <color indexed="8"/>
        <rFont val="Times New Roman"/>
        <family val="1"/>
      </rPr>
      <t>оплату труда и отчисления на социальные нужды основного производственного персонала</t>
    </r>
  </si>
  <si>
    <r>
      <t>д)_расходы на</t>
    </r>
    <r>
      <rPr>
        <b/>
        <sz val="12"/>
        <color indexed="8"/>
        <rFont val="Times New Roman"/>
        <family val="1"/>
      </rPr>
      <t xml:space="preserve"> оплату труда и отчисления на социальные н</t>
    </r>
    <r>
      <rPr>
        <sz val="12"/>
        <color indexed="8"/>
        <rFont val="Times New Roman"/>
        <family val="1"/>
      </rPr>
      <t>ужды административно-управленческого персонала</t>
    </r>
  </si>
  <si>
    <r>
      <t xml:space="preserve">е)_расходы на </t>
    </r>
    <r>
      <rPr>
        <b/>
        <sz val="12"/>
        <color indexed="8"/>
        <rFont val="Times New Roman"/>
        <family val="1"/>
      </rPr>
      <t xml:space="preserve">амортизацию основных </t>
    </r>
    <r>
      <rPr>
        <sz val="12"/>
        <color indexed="8"/>
        <rFont val="Times New Roman"/>
        <family val="1"/>
      </rPr>
      <t>производственных средств</t>
    </r>
  </si>
  <si>
    <r>
      <t>ж)_</t>
    </r>
    <r>
      <rPr>
        <b/>
        <sz val="12"/>
        <color indexed="8"/>
        <rFont val="Times New Roman"/>
        <family val="1"/>
      </rPr>
      <t>расходы на аренду имущества</t>
    </r>
    <r>
      <rPr>
        <sz val="12"/>
        <color indexed="8"/>
        <rFont val="Times New Roman"/>
        <family val="1"/>
      </rPr>
      <t>, используемого для осуществления регулируемого вида деятельности</t>
    </r>
  </si>
  <si>
    <r>
      <t>з)_</t>
    </r>
    <r>
      <rPr>
        <b/>
        <sz val="12"/>
        <color indexed="8"/>
        <rFont val="Times New Roman"/>
        <family val="1"/>
      </rPr>
      <t xml:space="preserve">общепроизводственные </t>
    </r>
    <r>
      <rPr>
        <sz val="12"/>
        <color indexed="8"/>
        <rFont val="Times New Roman"/>
        <family val="1"/>
      </rPr>
      <t>расходы, в том числе отнесенные к ним расходы на текущий и капитальный ремонт</t>
    </r>
  </si>
  <si>
    <r>
      <t>и)_</t>
    </r>
    <r>
      <rPr>
        <b/>
        <sz val="12"/>
        <color indexed="8"/>
        <rFont val="Times New Roman"/>
        <family val="1"/>
      </rPr>
      <t>общехозяйственные расходы</t>
    </r>
    <r>
      <rPr>
        <sz val="12"/>
        <color indexed="8"/>
        <rFont val="Times New Roman"/>
        <family val="1"/>
      </rPr>
      <t>, в том числе отнесенные к ним расходы на текущий и капитальный ремонт</t>
    </r>
  </si>
  <si>
    <r>
      <t>м)_</t>
    </r>
    <r>
      <rPr>
        <b/>
        <sz val="12"/>
        <color indexed="8"/>
        <rFont val="Times New Roman"/>
        <family val="1"/>
      </rPr>
      <t>прочие расходы</t>
    </r>
    <r>
      <rPr>
        <sz val="12"/>
        <color indexed="8"/>
        <rFont val="Times New Roman"/>
        <family val="1"/>
      </rPr>
      <t>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  </r>
  </si>
  <si>
    <r>
      <t>л)_</t>
    </r>
    <r>
      <rPr>
        <b/>
        <sz val="12"/>
        <color indexed="8"/>
        <rFont val="Times New Roman"/>
        <family val="1"/>
      </rPr>
      <t>расходы на услуги производственного характера</t>
    </r>
    <r>
      <rPr>
        <sz val="12"/>
        <color indexed="8"/>
        <rFont val="Times New Roman"/>
        <family val="1"/>
      </rPr>
      <t>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</si>
  <si>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3)_</t>
    </r>
    <r>
      <rPr>
        <b/>
        <sz val="12"/>
        <color indexed="8"/>
        <rFont val="Times New Roman"/>
        <family val="1"/>
      </rPr>
      <t>Чистая прибыль</t>
    </r>
    <r>
      <rPr>
        <sz val="12"/>
        <color indexed="8"/>
        <rFont val="Times New Roman"/>
        <family val="1"/>
      </rPr>
      <t>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</si>
  <si>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 xml:space="preserve">5)_Валовая прибыль (убытки) от продажи товаров и услуг </t>
    </r>
    <r>
      <rPr>
        <b/>
        <sz val="12"/>
        <color indexed="8"/>
        <rFont val="Times New Roman"/>
        <family val="1"/>
      </rPr>
      <t>по водоснабжению</t>
    </r>
    <r>
      <rPr>
        <sz val="12"/>
        <color indexed="8"/>
        <rFont val="Times New Roman"/>
        <family val="1"/>
      </rPr>
      <t xml:space="preserve"> (тыс. рублей)</t>
    </r>
  </si>
  <si>
    <t>средневзвешенной стоимости 1 кВт·ч</t>
  </si>
  <si>
    <t>0,3 тыс м куб/сут</t>
  </si>
  <si>
    <r>
      <t>4)_</t>
    </r>
    <r>
      <rPr>
        <b/>
        <sz val="12"/>
        <rFont val="Times New Roman"/>
        <family val="1"/>
      </rPr>
      <t xml:space="preserve">Сведения об изменении стоимости основных фондов </t>
    </r>
    <r>
      <rPr>
        <sz val="12"/>
        <rFont val="Times New Roman"/>
        <family val="1"/>
      </rPr>
      <t>(в том числе за счет ввода в эксплуатацию (вывода из эксплуатации)), их переоценки (тыс. рублей)</t>
    </r>
  </si>
  <si>
    <t>Место размещения положения о закупках регулируемой организации</t>
  </si>
  <si>
    <t>Сайт: zakupki.gov.ru</t>
  </si>
  <si>
    <t>Сайт закупок: zakupki.gov.ru</t>
  </si>
  <si>
    <r>
      <t>6)_</t>
    </r>
    <r>
      <rPr>
        <b/>
        <sz val="12"/>
        <color indexed="8"/>
        <rFont val="Times New Roman"/>
        <family val="1"/>
      </rPr>
      <t>Годовая бухгалтерская отчетность</t>
    </r>
    <r>
      <rPr>
        <sz val="12"/>
        <color indexed="8"/>
        <rFont val="Times New Roman"/>
        <family val="1"/>
      </rPr>
      <t>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</si>
  <si>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t>объем приобретаемой электрической энергиитыс кВт час</t>
  </si>
  <si>
    <t>Условия договора определены Федеральным законом "О водоснабжении и водоотведении" N416-ФЗ от 07.12.2011г.; Правилами холодного водоснабжения и водоотведения, утвержденными Постановлением Правительства РФ от 29.07.2013г. №644; Постановлением Правительства РФ, утвержденным от 29.07.2013г. №645 «Об утверждении типовых договоров в области холодного водоснабжения и водоотведения»; Правилами пользования системами коммунального водоснабжения и канализации в РФ, утвержденными Постановлением Правительства РФ от 12.02.1999г. №167; Правилами осуществления контроля состава и свойств сточных вод, утвержденными Постановлением Правительства РФ от 21.06.2013г. № 525; Правилами организации коммерческого учета воды, сточных вод, утвержденными Постановлением Правительства РФ от 04.09.2013 г. N 776, именуемые в дальнейшем «Правилами организации коммерческого учета»; Гражданским кодексом РФ</t>
  </si>
  <si>
    <t>Шекета Александр Николаевич</t>
  </si>
  <si>
    <t>№ 1098608000083 от 11 февраля 2009 г. Инспекция ФНС по г.Когалыму ХМАО</t>
  </si>
  <si>
    <t>14)_Расход воды на собственные (в том числе хозяйственно-бытовые) нужды (процент от объема отпуска воды потребителям)</t>
  </si>
  <si>
    <t>Инвестиционная программа отсутствует</t>
  </si>
  <si>
    <t xml:space="preserve">плата  за подключение не взимается </t>
  </si>
  <si>
    <t>Форма 2.14. Информация о предложении регулируемой оргнизации об установлении тарифов в 
сфере холодного водоснабжения на очередной период регулирования</t>
  </si>
  <si>
    <t>Предлагаемый метод регулирования</t>
  </si>
  <si>
    <t>Расчетная величина</t>
  </si>
  <si>
    <t>Период действия тарифов</t>
  </si>
  <si>
    <t>Сведения о долгосрочных параметрах регулирования (в случае если их установление предусмотрено выбранным методом регулирования)</t>
  </si>
  <si>
    <t>Сведения о необходимой валовой выручке на соответствующий период, в том числе, с разбивкой по годам</t>
  </si>
  <si>
    <t>Годовой объем отпущенной потребителями воды</t>
  </si>
  <si>
    <t xml:space="preserve">Размер недополученных доходов регулируемой организации (при их наличии), исчисленный в соответствии с Основами ценообразования </t>
  </si>
  <si>
    <t>Размер экономически обоснованных расхов, не учтенных при регулировании тарифов в предыдущий период регулирования (при их наличии), определенный в соотвествии с Основами ценообразования</t>
  </si>
  <si>
    <t>http://www.vdk-kogalym.ru/new_doc/Проект%20Единого%20договора%20холодного%20водоснабжения%20и%20водоотведения%20на%202017.dockogalym.ru/files_gvk/Vydacha_TU/%D0%97%D0%B0%D1%8F%D0%B2%D0%BB%D0%B5%D0%BD%D0%B8%D0%B5%20%D0%BD%D0%B0%20%D0%BF%D0%BE%D0%B4%D0%BA%D0%BB%D1%8E%D1%87%D0%B5%D0%BD%D0%B8%D0%B5.doc</t>
  </si>
  <si>
    <t>1. Заявление на получение технических условий (для юридических лиц должно быть на официальном бланке организации зарегистрировано и подписано руководителем организации) с указанием реквизитов организации.
2.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 (ситуационный план с выделением цветом границы территории).
3. Копии учредительных документов с приложением документа, подтверждающего полномочия лица, подписавшего заявление.
4. Копии правоустанавливающих документов на земельный участок (договор аренды земельного участка, свидетельство на право собственности земельного участка). 5. Информация о необходимых видах ресурса, получаемых от сетей инженерно-технического обеспечения (указывается в заявлении).</t>
  </si>
  <si>
    <t>Постановление Правительства РФ от 29 июля 2013 г. № 644 "Об утверждении Правил холодного водоснабжения и водоотведения и о внесении изменений в некоторые акты Правительства Российской Федерации"</t>
  </si>
  <si>
    <t>Ответственное лицо по вопросам технологического подключения к сетям водоснабжения и водоотведения.
Заместитель начальника ПТО Фещук Павел Александрович
тел. 8-(34667) 2-00-53
e-Mail: pto@vdkkgl.ru</t>
  </si>
  <si>
    <t xml:space="preserve">Метод индексации на основе долгосрочных параметров регулирования тарифов </t>
  </si>
  <si>
    <t>Протяженность водопроводных сетей (в однотрубном исчислении) (километров)</t>
  </si>
  <si>
    <t>Холодное водоснабжение, в т.ч. транспортировка воды, включая распределение воды</t>
  </si>
  <si>
    <t xml:space="preserve"> 3 года  (с 2020 по 2022гг)</t>
  </si>
  <si>
    <t xml:space="preserve">Приказ РСТ от 06.12.2018г № 80-нп.                                </t>
  </si>
  <si>
    <t>211,96                                                                         221,43</t>
  </si>
  <si>
    <t xml:space="preserve">с 01.01.2019г по 30.06.2019г                                                          с 01.07.2019г по 31.12.2019г                                                    </t>
  </si>
  <si>
    <t>Официальный  интернет-портал правовой информации «www.pravo.gov.ru»  номер опубликования: 8601201812180002  от 18.12.2018г.</t>
  </si>
  <si>
    <t xml:space="preserve">      01.01.2020 по 30.06.2020 - 221,43руб/м3;               01.07.2020 по 31.12.2020г - 232,37руб/м3.           01.01.2021 по 30.06.2021 - 232,37руб/м3;               01.07.2021 по 31.12.2021г - 239,15руб/м3.            01.01.2022 по 30.06.2022 - 239,15руб/м3;                    01.07.2022 по 31.12.2022г - 250,81руб/м3.</t>
  </si>
  <si>
    <t xml:space="preserve"> 2020г- 4086,48тыс.руб; 2021г - 4246,11тыс.руб 2022г - 4412,12тыс.руб.</t>
  </si>
  <si>
    <t>18,010тыс.м3.</t>
  </si>
  <si>
    <t xml:space="preserve">Базовый уровень операционных расходов(тыс. руб) - 3 377,49тыс. рублей; Нормативный уровень прибыли - 2,8%; </t>
  </si>
  <si>
    <t>За  2 квартал  2019 года</t>
  </si>
  <si>
    <t>За  2квартал  2019года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</si>
</sst>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"/>
    <numFmt numFmtId="176" formatCode="0.0000000000"/>
    <numFmt numFmtId="177" formatCode="0.0000000000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</numFmts>
  <fonts count="7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2"/>
      <color indexed="12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56"/>
      <name val="Arial Cyr"/>
      <family val="0"/>
    </font>
    <font>
      <b/>
      <sz val="12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1"/>
      <color rgb="FF0066FF"/>
      <name val="Times New Roman"/>
      <family val="1"/>
    </font>
    <font>
      <sz val="12"/>
      <color rgb="FF0066FF"/>
      <name val="Times New Roman"/>
      <family val="1"/>
    </font>
    <font>
      <u val="single"/>
      <sz val="10"/>
      <color rgb="FFFF0000"/>
      <name val="Arial Cyr"/>
      <family val="0"/>
    </font>
    <font>
      <sz val="12"/>
      <color rgb="FF0000FF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35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0" fontId="15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justify" vertical="top" wrapText="1"/>
    </xf>
    <xf numFmtId="0" fontId="0" fillId="0" borderId="0" xfId="0" applyFont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5" xfId="0" applyFont="1" applyBorder="1" applyAlignment="1">
      <alignment horizontal="center" vertical="top"/>
    </xf>
    <xf numFmtId="0" fontId="16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16" fillId="0" borderId="16" xfId="0" applyFont="1" applyBorder="1" applyAlignment="1">
      <alignment horizontal="justify" vertical="top" wrapText="1"/>
    </xf>
    <xf numFmtId="0" fontId="19" fillId="0" borderId="10" xfId="0" applyFont="1" applyBorder="1" applyAlignment="1">
      <alignment horizontal="center"/>
    </xf>
    <xf numFmtId="0" fontId="20" fillId="0" borderId="0" xfId="0" applyFont="1" applyAlignment="1">
      <alignment/>
    </xf>
    <xf numFmtId="0" fontId="12" fillId="0" borderId="17" xfId="0" applyFont="1" applyBorder="1" applyAlignment="1">
      <alignment horizontal="justify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justify" vertical="top" wrapText="1"/>
    </xf>
    <xf numFmtId="0" fontId="12" fillId="0" borderId="12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5" fillId="0" borderId="19" xfId="0" applyFont="1" applyBorder="1" applyAlignment="1">
      <alignment horizontal="center"/>
    </xf>
    <xf numFmtId="0" fontId="16" fillId="0" borderId="20" xfId="0" applyFont="1" applyBorder="1" applyAlignment="1">
      <alignment horizontal="justify" vertical="top" wrapText="1"/>
    </xf>
    <xf numFmtId="0" fontId="16" fillId="0" borderId="17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7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6" fillId="0" borderId="22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7" xfId="0" applyFont="1" applyBorder="1" applyAlignment="1">
      <alignment vertical="top" wrapText="1"/>
    </xf>
    <xf numFmtId="0" fontId="16" fillId="0" borderId="0" xfId="0" applyFont="1" applyFill="1" applyAlignment="1">
      <alignment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7" fillId="0" borderId="0" xfId="0" applyFont="1" applyAlignment="1">
      <alignment/>
    </xf>
    <xf numFmtId="0" fontId="26" fillId="0" borderId="17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justify" vertical="top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16" fillId="0" borderId="17" xfId="42" applyNumberFormat="1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13" xfId="0" applyFont="1" applyFill="1" applyBorder="1" applyAlignment="1">
      <alignment horizontal="justify" vertical="top" wrapText="1"/>
    </xf>
    <xf numFmtId="0" fontId="16" fillId="0" borderId="14" xfId="0" applyFont="1" applyFill="1" applyBorder="1" applyAlignment="1">
      <alignment horizontal="justify" vertical="top" wrapText="1"/>
    </xf>
    <xf numFmtId="4" fontId="11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169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center" vertical="center"/>
    </xf>
    <xf numFmtId="180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179" fontId="16" fillId="0" borderId="0" xfId="0" applyNumberFormat="1" applyFont="1" applyFill="1" applyBorder="1" applyAlignment="1">
      <alignment horizontal="center" vertical="center"/>
    </xf>
    <xf numFmtId="4" fontId="22" fillId="0" borderId="0" xfId="42" applyNumberFormat="1" applyFont="1" applyFill="1" applyBorder="1" applyAlignment="1" applyProtection="1">
      <alignment horizontal="justify" vertical="top"/>
      <protection/>
    </xf>
    <xf numFmtId="4" fontId="2" fillId="0" borderId="0" xfId="42" applyNumberFormat="1" applyFill="1" applyBorder="1" applyAlignment="1" applyProtection="1">
      <alignment horizontal="justify" vertical="top"/>
      <protection/>
    </xf>
    <xf numFmtId="0" fontId="16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5" fontId="16" fillId="0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175" fontId="12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6" fillId="0" borderId="23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16" fillId="0" borderId="24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/>
    </xf>
    <xf numFmtId="179" fontId="12" fillId="0" borderId="0" xfId="0" applyNumberFormat="1" applyFont="1" applyFill="1" applyAlignment="1">
      <alignment/>
    </xf>
    <xf numFmtId="0" fontId="16" fillId="0" borderId="0" xfId="0" applyFont="1" applyFill="1" applyBorder="1" applyAlignment="1">
      <alignment wrapText="1"/>
    </xf>
    <xf numFmtId="49" fontId="26" fillId="0" borderId="25" xfId="53" applyNumberFormat="1" applyFont="1" applyFill="1" applyBorder="1" applyAlignment="1" applyProtection="1">
      <alignment horizontal="center" vertical="center" wrapText="1"/>
      <protection locked="0"/>
    </xf>
    <xf numFmtId="179" fontId="23" fillId="0" borderId="0" xfId="0" applyNumberFormat="1" applyFont="1" applyFill="1" applyAlignment="1">
      <alignment/>
    </xf>
    <xf numFmtId="0" fontId="16" fillId="0" borderId="14" xfId="0" applyFont="1" applyFill="1" applyBorder="1" applyAlignment="1">
      <alignment horizontal="center" vertical="top"/>
    </xf>
    <xf numFmtId="175" fontId="16" fillId="0" borderId="13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0" fontId="31" fillId="0" borderId="0" xfId="0" applyFont="1" applyAlignment="1">
      <alignment/>
    </xf>
    <xf numFmtId="0" fontId="16" fillId="0" borderId="17" xfId="0" applyFont="1" applyBorder="1" applyAlignment="1">
      <alignment horizontal="justify" vertical="top" wrapText="1"/>
    </xf>
    <xf numFmtId="0" fontId="32" fillId="32" borderId="26" xfId="42" applyNumberFormat="1" applyFont="1" applyFill="1" applyBorder="1" applyAlignment="1" applyProtection="1">
      <alignment horizontal="left" vertical="center" wrapText="1"/>
      <protection locked="0"/>
    </xf>
    <xf numFmtId="0" fontId="69" fillId="0" borderId="0" xfId="0" applyFont="1" applyFill="1" applyAlignment="1">
      <alignment/>
    </xf>
    <xf numFmtId="0" fontId="16" fillId="33" borderId="0" xfId="0" applyFont="1" applyFill="1" applyAlignment="1">
      <alignment/>
    </xf>
    <xf numFmtId="0" fontId="12" fillId="0" borderId="27" xfId="0" applyFont="1" applyFill="1" applyBorder="1" applyAlignment="1">
      <alignment horizontal="justify" vertical="top" wrapText="1"/>
    </xf>
    <xf numFmtId="0" fontId="12" fillId="0" borderId="28" xfId="0" applyFont="1" applyFill="1" applyBorder="1" applyAlignment="1">
      <alignment horizontal="justify" vertical="top" wrapText="1"/>
    </xf>
    <xf numFmtId="0" fontId="12" fillId="0" borderId="29" xfId="0" applyFont="1" applyFill="1" applyBorder="1" applyAlignment="1">
      <alignment horizontal="justify" vertical="top" wrapText="1"/>
    </xf>
    <xf numFmtId="0" fontId="16" fillId="0" borderId="30" xfId="0" applyFont="1" applyFill="1" applyBorder="1" applyAlignment="1">
      <alignment horizontal="justify" vertical="top" wrapText="1"/>
    </xf>
    <xf numFmtId="0" fontId="12" fillId="0" borderId="30" xfId="0" applyFont="1" applyFill="1" applyBorder="1" applyAlignment="1">
      <alignment horizontal="justify" vertical="top" wrapText="1"/>
    </xf>
    <xf numFmtId="0" fontId="16" fillId="0" borderId="28" xfId="0" applyFont="1" applyFill="1" applyBorder="1" applyAlignment="1">
      <alignment horizontal="justify" vertical="top" wrapText="1"/>
    </xf>
    <xf numFmtId="0" fontId="12" fillId="0" borderId="28" xfId="0" applyFont="1" applyFill="1" applyBorder="1" applyAlignment="1">
      <alignment horizontal="justify" vertical="top" wrapText="1"/>
    </xf>
    <xf numFmtId="0" fontId="18" fillId="0" borderId="28" xfId="0" applyFont="1" applyFill="1" applyBorder="1" applyAlignment="1">
      <alignment vertical="top" wrapText="1"/>
    </xf>
    <xf numFmtId="0" fontId="18" fillId="0" borderId="28" xfId="0" applyFont="1" applyFill="1" applyBorder="1" applyAlignment="1">
      <alignment horizontal="justify" vertical="top" wrapText="1"/>
    </xf>
    <xf numFmtId="0" fontId="16" fillId="0" borderId="31" xfId="0" applyFont="1" applyFill="1" applyBorder="1" applyAlignment="1">
      <alignment horizontal="justify" vertical="top" wrapText="1"/>
    </xf>
    <xf numFmtId="0" fontId="16" fillId="0" borderId="32" xfId="0" applyFont="1" applyBorder="1" applyAlignment="1">
      <alignment horizontal="justify" vertical="center"/>
    </xf>
    <xf numFmtId="0" fontId="16" fillId="0" borderId="2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justify" vertical="center"/>
    </xf>
    <xf numFmtId="0" fontId="16" fillId="0" borderId="33" xfId="0" applyFont="1" applyBorder="1" applyAlignment="1">
      <alignment horizontal="center" vertical="center"/>
    </xf>
    <xf numFmtId="0" fontId="16" fillId="0" borderId="30" xfId="0" applyFont="1" applyBorder="1" applyAlignment="1">
      <alignment horizontal="justify" vertical="center" wrapText="1"/>
    </xf>
    <xf numFmtId="0" fontId="16" fillId="0" borderId="31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center" vertical="center"/>
    </xf>
    <xf numFmtId="49" fontId="70" fillId="0" borderId="33" xfId="53" applyNumberFormat="1" applyFont="1" applyFill="1" applyBorder="1" applyAlignment="1" applyProtection="1">
      <alignment horizontal="center" vertical="center" wrapText="1" shrinkToFit="1"/>
      <protection locked="0"/>
    </xf>
    <xf numFmtId="0" fontId="70" fillId="0" borderId="12" xfId="0" applyFont="1" applyFill="1" applyBorder="1" applyAlignment="1">
      <alignment horizontal="center" vertical="top" wrapText="1"/>
    </xf>
    <xf numFmtId="0" fontId="71" fillId="0" borderId="17" xfId="42" applyFont="1" applyBorder="1" applyAlignment="1" applyProtection="1">
      <alignment horizontal="center" vertical="center" wrapText="1"/>
      <protection/>
    </xf>
    <xf numFmtId="0" fontId="2" fillId="34" borderId="22" xfId="42" applyFill="1" applyBorder="1" applyAlignment="1" applyProtection="1">
      <alignment horizontal="justify" vertical="top" wrapText="1"/>
      <protection/>
    </xf>
    <xf numFmtId="0" fontId="32" fillId="32" borderId="13" xfId="42" applyNumberFormat="1" applyFont="1" applyFill="1" applyBorder="1" applyAlignment="1" applyProtection="1">
      <alignment horizontal="left" vertical="center" wrapText="1"/>
      <protection locked="0"/>
    </xf>
    <xf numFmtId="2" fontId="16" fillId="0" borderId="14" xfId="0" applyNumberFormat="1" applyFont="1" applyFill="1" applyBorder="1" applyAlignment="1">
      <alignment horizontal="center" vertical="top"/>
    </xf>
    <xf numFmtId="0" fontId="16" fillId="0" borderId="13" xfId="0" applyFont="1" applyFill="1" applyBorder="1" applyAlignment="1">
      <alignment horizontal="center" vertical="top"/>
    </xf>
    <xf numFmtId="0" fontId="23" fillId="0" borderId="0" xfId="0" applyFont="1" applyFill="1" applyAlignment="1">
      <alignment/>
    </xf>
    <xf numFmtId="0" fontId="0" fillId="0" borderId="0" xfId="0" applyFont="1" applyAlignment="1">
      <alignment/>
    </xf>
    <xf numFmtId="2" fontId="26" fillId="33" borderId="33" xfId="54" applyNumberFormat="1" applyFont="1" applyFill="1" applyBorder="1" applyAlignment="1" applyProtection="1">
      <alignment horizontal="center" vertical="center" wrapText="1"/>
      <protection locked="0"/>
    </xf>
    <xf numFmtId="0" fontId="26" fillId="0" borderId="33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4" fontId="72" fillId="33" borderId="35" xfId="42" applyNumberFormat="1" applyFont="1" applyFill="1" applyBorder="1" applyAlignment="1" applyProtection="1">
      <alignment horizontal="justify" vertical="top"/>
      <protection/>
    </xf>
    <xf numFmtId="1" fontId="16" fillId="0" borderId="34" xfId="0" applyNumberFormat="1" applyFont="1" applyFill="1" applyBorder="1" applyAlignment="1">
      <alignment horizontal="center" vertical="center"/>
    </xf>
    <xf numFmtId="4" fontId="16" fillId="0" borderId="35" xfId="0" applyNumberFormat="1" applyFont="1" applyFill="1" applyBorder="1" applyAlignment="1">
      <alignment horizontal="center" vertical="center"/>
    </xf>
    <xf numFmtId="169" fontId="16" fillId="0" borderId="33" xfId="0" applyNumberFormat="1" applyFont="1" applyFill="1" applyBorder="1" applyAlignment="1">
      <alignment horizontal="center" vertical="center"/>
    </xf>
    <xf numFmtId="175" fontId="16" fillId="0" borderId="33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/>
    </xf>
    <xf numFmtId="2" fontId="16" fillId="0" borderId="35" xfId="0" applyNumberFormat="1" applyFont="1" applyFill="1" applyBorder="1" applyAlignment="1">
      <alignment horizontal="center" vertical="center"/>
    </xf>
    <xf numFmtId="1" fontId="16" fillId="0" borderId="35" xfId="0" applyNumberFormat="1" applyFont="1" applyFill="1" applyBorder="1" applyAlignment="1">
      <alignment horizontal="center" vertical="center"/>
    </xf>
    <xf numFmtId="175" fontId="16" fillId="0" borderId="35" xfId="0" applyNumberFormat="1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178" fontId="18" fillId="0" borderId="36" xfId="0" applyNumberFormat="1" applyFont="1" applyFill="1" applyBorder="1" applyAlignment="1">
      <alignment horizontal="center" vertical="center"/>
    </xf>
    <xf numFmtId="178" fontId="18" fillId="0" borderId="33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4" fontId="16" fillId="0" borderId="33" xfId="0" applyNumberFormat="1" applyFont="1" applyFill="1" applyBorder="1" applyAlignment="1">
      <alignment horizontal="center" vertical="center"/>
    </xf>
    <xf numFmtId="4" fontId="16" fillId="33" borderId="35" xfId="0" applyNumberFormat="1" applyFont="1" applyFill="1" applyBorder="1" applyAlignment="1">
      <alignment horizontal="center" vertical="center"/>
    </xf>
    <xf numFmtId="3" fontId="16" fillId="0" borderId="35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2" fillId="33" borderId="38" xfId="54" applyNumberFormat="1" applyFont="1" applyFill="1" applyBorder="1" applyAlignment="1" applyProtection="1">
      <alignment horizontal="left" vertical="center" wrapText="1" indent="1"/>
      <protection/>
    </xf>
    <xf numFmtId="0" fontId="19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13" fillId="0" borderId="0" xfId="0" applyNumberFormat="1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justify" vertical="top" wrapText="1"/>
    </xf>
    <xf numFmtId="0" fontId="12" fillId="0" borderId="29" xfId="0" applyFont="1" applyFill="1" applyBorder="1" applyAlignment="1">
      <alignment horizontal="justify" vertical="top" wrapText="1"/>
    </xf>
    <xf numFmtId="4" fontId="16" fillId="0" borderId="35" xfId="0" applyNumberFormat="1" applyFont="1" applyFill="1" applyBorder="1" applyAlignment="1">
      <alignment horizontal="center" vertical="center"/>
    </xf>
    <xf numFmtId="4" fontId="16" fillId="0" borderId="37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 vertical="top"/>
    </xf>
    <xf numFmtId="4" fontId="16" fillId="0" borderId="0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justify" vertical="top" wrapText="1"/>
    </xf>
    <xf numFmtId="0" fontId="16" fillId="0" borderId="39" xfId="0" applyFont="1" applyFill="1" applyBorder="1" applyAlignment="1">
      <alignment horizontal="justify" vertical="top" wrapText="1"/>
    </xf>
    <xf numFmtId="0" fontId="16" fillId="0" borderId="14" xfId="0" applyFont="1" applyFill="1" applyBorder="1" applyAlignment="1">
      <alignment horizontal="center" vertical="top"/>
    </xf>
    <xf numFmtId="0" fontId="16" fillId="0" borderId="39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center" vertical="top" wrapText="1"/>
    </xf>
    <xf numFmtId="0" fontId="15" fillId="0" borderId="0" xfId="0" applyFont="1" applyFill="1" applyAlignment="1">
      <alignment horizontal="center" vertical="top"/>
    </xf>
    <xf numFmtId="0" fontId="14" fillId="0" borderId="15" xfId="0" applyFont="1" applyFill="1" applyBorder="1" applyAlignment="1">
      <alignment horizontal="center" vertical="top" wrapText="1"/>
    </xf>
    <xf numFmtId="0" fontId="16" fillId="0" borderId="40" xfId="0" applyFont="1" applyFill="1" applyBorder="1" applyAlignment="1">
      <alignment horizontal="justify" wrapText="1"/>
    </xf>
    <xf numFmtId="0" fontId="16" fillId="0" borderId="41" xfId="0" applyFont="1" applyFill="1" applyBorder="1" applyAlignment="1">
      <alignment horizontal="justify" wrapText="1"/>
    </xf>
    <xf numFmtId="0" fontId="16" fillId="0" borderId="42" xfId="0" applyFont="1" applyFill="1" applyBorder="1" applyAlignment="1">
      <alignment horizontal="justify" wrapText="1"/>
    </xf>
    <xf numFmtId="0" fontId="16" fillId="0" borderId="4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4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 vertical="top" wrapText="1"/>
    </xf>
    <xf numFmtId="0" fontId="16" fillId="0" borderId="46" xfId="0" applyFont="1" applyFill="1" applyBorder="1" applyAlignment="1">
      <alignment horizontal="center" vertical="top" wrapText="1"/>
    </xf>
    <xf numFmtId="0" fontId="16" fillId="0" borderId="47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43" xfId="0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6" fillId="0" borderId="44" xfId="0" applyFont="1" applyFill="1" applyBorder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49" fontId="16" fillId="0" borderId="40" xfId="0" applyNumberFormat="1" applyFont="1" applyFill="1" applyBorder="1" applyAlignment="1">
      <alignment horizontal="center"/>
    </xf>
    <xf numFmtId="49" fontId="16" fillId="0" borderId="41" xfId="0" applyNumberFormat="1" applyFont="1" applyFill="1" applyBorder="1" applyAlignment="1">
      <alignment horizontal="center"/>
    </xf>
    <xf numFmtId="49" fontId="16" fillId="0" borderId="42" xfId="0" applyNumberFormat="1" applyFont="1" applyFill="1" applyBorder="1" applyAlignment="1">
      <alignment horizontal="center"/>
    </xf>
    <xf numFmtId="0" fontId="17" fillId="0" borderId="13" xfId="0" applyFont="1" applyFill="1" applyBorder="1" applyAlignment="1">
      <alignment horizontal="left" wrapText="1"/>
    </xf>
    <xf numFmtId="0" fontId="18" fillId="0" borderId="40" xfId="0" applyFont="1" applyFill="1" applyBorder="1" applyAlignment="1">
      <alignment horizontal="center" wrapText="1"/>
    </xf>
    <xf numFmtId="0" fontId="18" fillId="0" borderId="41" xfId="0" applyFont="1" applyFill="1" applyBorder="1" applyAlignment="1">
      <alignment horizontal="center" wrapText="1"/>
    </xf>
    <xf numFmtId="0" fontId="18" fillId="0" borderId="42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 vertical="top" wrapText="1"/>
    </xf>
    <xf numFmtId="0" fontId="16" fillId="0" borderId="45" xfId="0" applyFont="1" applyFill="1" applyBorder="1" applyAlignment="1">
      <alignment horizontal="center" wrapText="1"/>
    </xf>
    <xf numFmtId="0" fontId="16" fillId="0" borderId="46" xfId="0" applyFont="1" applyFill="1" applyBorder="1" applyAlignment="1">
      <alignment horizontal="center" wrapText="1"/>
    </xf>
    <xf numFmtId="0" fontId="16" fillId="0" borderId="47" xfId="0" applyFont="1" applyFill="1" applyBorder="1" applyAlignment="1">
      <alignment horizontal="center" wrapText="1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left" wrapText="1"/>
    </xf>
    <xf numFmtId="49" fontId="16" fillId="0" borderId="40" xfId="0" applyNumberFormat="1" applyFont="1" applyFill="1" applyBorder="1" applyAlignment="1">
      <alignment horizontal="center" wrapText="1"/>
    </xf>
    <xf numFmtId="49" fontId="16" fillId="0" borderId="41" xfId="0" applyNumberFormat="1" applyFont="1" applyFill="1" applyBorder="1" applyAlignment="1">
      <alignment horizontal="center" wrapText="1"/>
    </xf>
    <xf numFmtId="49" fontId="16" fillId="0" borderId="42" xfId="0" applyNumberFormat="1" applyFont="1" applyFill="1" applyBorder="1" applyAlignment="1">
      <alignment horizontal="center" wrapText="1"/>
    </xf>
    <xf numFmtId="175" fontId="16" fillId="0" borderId="40" xfId="0" applyNumberFormat="1" applyFont="1" applyFill="1" applyBorder="1" applyAlignment="1">
      <alignment horizontal="center"/>
    </xf>
    <xf numFmtId="175" fontId="16" fillId="0" borderId="41" xfId="0" applyNumberFormat="1" applyFont="1" applyFill="1" applyBorder="1" applyAlignment="1">
      <alignment horizontal="center"/>
    </xf>
    <xf numFmtId="175" fontId="16" fillId="0" borderId="42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16" fillId="0" borderId="13" xfId="0" applyFont="1" applyFill="1" applyBorder="1" applyAlignment="1">
      <alignment horizontal="center" wrapText="1"/>
    </xf>
    <xf numFmtId="49" fontId="16" fillId="0" borderId="15" xfId="0" applyNumberFormat="1" applyFont="1" applyFill="1" applyBorder="1" applyAlignment="1">
      <alignment horizontal="center"/>
    </xf>
    <xf numFmtId="0" fontId="16" fillId="0" borderId="45" xfId="0" applyFont="1" applyFill="1" applyBorder="1" applyAlignment="1">
      <alignment horizontal="center" vertical="top"/>
    </xf>
    <xf numFmtId="0" fontId="16" fillId="0" borderId="46" xfId="0" applyFont="1" applyFill="1" applyBorder="1" applyAlignment="1">
      <alignment horizontal="center" vertical="top"/>
    </xf>
    <xf numFmtId="0" fontId="16" fillId="0" borderId="47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24" xfId="0" applyFont="1" applyFill="1" applyBorder="1" applyAlignment="1">
      <alignment horizontal="center" vertical="top"/>
    </xf>
    <xf numFmtId="0" fontId="16" fillId="0" borderId="43" xfId="0" applyFont="1" applyFill="1" applyBorder="1" applyAlignment="1">
      <alignment horizontal="center" vertical="top"/>
    </xf>
    <xf numFmtId="0" fontId="16" fillId="0" borderId="15" xfId="0" applyFont="1" applyFill="1" applyBorder="1" applyAlignment="1">
      <alignment horizontal="center" vertical="top"/>
    </xf>
    <xf numFmtId="0" fontId="16" fillId="0" borderId="44" xfId="0" applyFont="1" applyFill="1" applyBorder="1" applyAlignment="1">
      <alignment horizontal="center" vertical="top"/>
    </xf>
    <xf numFmtId="0" fontId="16" fillId="0" borderId="40" xfId="0" applyFont="1" applyFill="1" applyBorder="1" applyAlignment="1">
      <alignment horizontal="left" wrapText="1"/>
    </xf>
    <xf numFmtId="0" fontId="16" fillId="0" borderId="41" xfId="0" applyFont="1" applyFill="1" applyBorder="1" applyAlignment="1">
      <alignment horizontal="left" wrapText="1"/>
    </xf>
    <xf numFmtId="0" fontId="16" fillId="0" borderId="42" xfId="0" applyFont="1" applyFill="1" applyBorder="1" applyAlignment="1">
      <alignment horizontal="left" wrapText="1"/>
    </xf>
    <xf numFmtId="49" fontId="16" fillId="0" borderId="13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40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49" fontId="16" fillId="0" borderId="45" xfId="0" applyNumberFormat="1" applyFont="1" applyFill="1" applyBorder="1" applyAlignment="1">
      <alignment horizontal="center" wrapText="1"/>
    </xf>
    <xf numFmtId="49" fontId="16" fillId="0" borderId="46" xfId="0" applyNumberFormat="1" applyFont="1" applyFill="1" applyBorder="1" applyAlignment="1">
      <alignment horizontal="center" wrapText="1"/>
    </xf>
    <xf numFmtId="49" fontId="16" fillId="0" borderId="47" xfId="0" applyNumberFormat="1" applyFont="1" applyFill="1" applyBorder="1" applyAlignment="1">
      <alignment horizontal="center" wrapText="1"/>
    </xf>
    <xf numFmtId="0" fontId="16" fillId="0" borderId="14" xfId="0" applyFont="1" applyBorder="1" applyAlignment="1">
      <alignment horizontal="justify" vertical="top" wrapText="1"/>
    </xf>
    <xf numFmtId="0" fontId="16" fillId="0" borderId="39" xfId="0" applyFont="1" applyBorder="1" applyAlignment="1">
      <alignment horizontal="justify" vertical="top" wrapText="1"/>
    </xf>
    <xf numFmtId="0" fontId="14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JKH.OPEN.INFO.VO(v3.5)_цены161210" xfId="53"/>
    <cellStyle name="Обычный_ЖКУ_проек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47625</xdr:colOff>
      <xdr:row>9</xdr:row>
      <xdr:rowOff>0</xdr:rowOff>
    </xdr:from>
    <xdr:ext cx="219075" cy="4095750"/>
    <xdr:grpSp>
      <xdr:nvGrpSpPr>
        <xdr:cNvPr id="1" name="shCalendar" hidden="1"/>
        <xdr:cNvGrpSpPr>
          <a:grpSpLocks/>
        </xdr:cNvGrpSpPr>
      </xdr:nvGrpSpPr>
      <xdr:grpSpPr>
        <a:xfrm>
          <a:off x="3990975" y="2438400"/>
          <a:ext cx="219075" cy="409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9</xdr:row>
      <xdr:rowOff>0</xdr:rowOff>
    </xdr:from>
    <xdr:ext cx="219075" cy="4095750"/>
    <xdr:grpSp>
      <xdr:nvGrpSpPr>
        <xdr:cNvPr id="4" name="shCalendar" hidden="1"/>
        <xdr:cNvGrpSpPr>
          <a:grpSpLocks/>
        </xdr:cNvGrpSpPr>
      </xdr:nvGrpSpPr>
      <xdr:grpSpPr>
        <a:xfrm>
          <a:off x="3990975" y="2438400"/>
          <a:ext cx="219075" cy="40957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7" name="shCalendar" hidden="1"/>
        <xdr:cNvGrpSpPr>
          <a:grpSpLocks/>
        </xdr:cNvGrpSpPr>
      </xdr:nvGrpSpPr>
      <xdr:grpSpPr>
        <a:xfrm>
          <a:off x="3990975" y="6534150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1</xdr:col>
      <xdr:colOff>47625</xdr:colOff>
      <xdr:row>10</xdr:row>
      <xdr:rowOff>0</xdr:rowOff>
    </xdr:from>
    <xdr:ext cx="219075" cy="1543050"/>
    <xdr:grpSp>
      <xdr:nvGrpSpPr>
        <xdr:cNvPr id="10" name="shCalendar" hidden="1"/>
        <xdr:cNvGrpSpPr>
          <a:grpSpLocks/>
        </xdr:cNvGrpSpPr>
      </xdr:nvGrpSpPr>
      <xdr:grpSpPr>
        <a:xfrm>
          <a:off x="3990975" y="6534150"/>
          <a:ext cx="219075" cy="1543050"/>
          <a:chOff x="13896191" y="1813753"/>
          <a:chExt cx="211023" cy="178845"/>
        </a:xfrm>
        <a:solidFill>
          <a:srgbClr val="FFFFFF"/>
        </a:solidFill>
      </xdr:grpSpPr>
      <xdr:sp macro="[1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pic macro="[1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PRICE.HVS%20&#1043;&#1086;&#1088;&#1086;&#1076;%20&#1042;&#1086;&#1076;&#1072;%202018-2022&#1075;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9&#1075;&#1075;\&#1055;&#1069;&#1054;\&#1055;&#1056;&#1040;&#1049;&#1057;%20&#1043;&#1086;&#1088;&#1086;&#1076;,%20&#1040;&#1101;&#1088;&#1086;&#1087;&#1086;&#1088;&#1090;,&#1055;&#1086;&#1074;&#1093;%20&#1079;&#1072;%202019-2022&#1075;&#1075;\FAS.JKH.OPEN.INFO.PRICE.HVS%20&#1040;&#1101;&#1088;&#1086;&#1087;&#1086;&#1088;&#1090;%20%20&#1042;&#1086;&#1076;&#1072;%20&#1085;&#1072;%202019-2022&#1075;&#1075;-1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Приказ №129"/>
      <sheetName val="Комментарии"/>
      <sheetName val="Проверка"/>
      <sheetName val="AllSheetsInThisWorkbook"/>
      <sheetName val="TEHSHEET"/>
      <sheetName val="printForm_129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definedNames>
      <definedName name="modfrmDateChoose.CalendarShow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List00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Т-тех"/>
      <sheetName val="Форма 2.2 | Т-тех"/>
      <sheetName val="Форма 1.0.1 | Т-транс"/>
      <sheetName val="Форма 2.2 | Т-транс"/>
      <sheetName val="Форма 1.0.1 | Т-подвоз"/>
      <sheetName val="Форма 2.2 | Т-подвоз"/>
      <sheetName val="Форма 1.0.1 | Т-пит"/>
      <sheetName val="Форма 2.2 | Т-пит"/>
      <sheetName val="Форма 1.0.1 | Т-подкл(инд)"/>
      <sheetName val="Форма 2.3 | Т-подкл(инд)"/>
      <sheetName val="Форма 1.0.1 | Т-подкл"/>
      <sheetName val="Форма 2.3 | Т-подкл"/>
      <sheetName val="Форма 1.0.1 | Форма 2.11"/>
      <sheetName val="Форма 2.11"/>
      <sheetName val="Форма 1.0.1 | Форма 2.12"/>
      <sheetName val="Форма 2.12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ServiceModule"/>
      <sheetName val="modList01"/>
      <sheetName val="modList02"/>
      <sheetName val="modList03"/>
      <sheetName val="et_union_hor"/>
      <sheetName val="REESTR_MO_FILTER"/>
      <sheetName val="REESTR_MO"/>
      <sheetName val="TEHSHEET"/>
      <sheetName val="modInfo"/>
      <sheetName val="modList05"/>
      <sheetName val="modList06"/>
      <sheetName val="modList07"/>
      <sheetName val="modList11"/>
      <sheetName val="modList12"/>
      <sheetName val="modfrmDateChoose"/>
      <sheetName val="modComm"/>
      <sheetName val="modThisWorkbook"/>
      <sheetName val="modfrmReestrMR"/>
      <sheetName val="modfrmCheckUpdates"/>
    </sheetNames>
    <sheetDataSet>
      <sheetData sheetId="3">
        <row r="21">
          <cell r="F21" t="str">
            <v>Официальный  интернет-портал правовой информации «www.pravo.gov.ru»  номер опубликования: 8601201812180002  от 18.12.2018г.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dk-kogalym.ru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3:C18"/>
  <sheetViews>
    <sheetView zoomScalePageLayoutView="0" workbookViewId="0" topLeftCell="A10">
      <selection activeCell="N17" sqref="N17"/>
    </sheetView>
  </sheetViews>
  <sheetFormatPr defaultColWidth="9.00390625" defaultRowHeight="12.75"/>
  <cols>
    <col min="1" max="1" width="43.125" style="2" customWidth="1"/>
    <col min="2" max="2" width="39.875" style="2" customWidth="1"/>
    <col min="3" max="3" width="35.125" style="2" hidden="1" customWidth="1"/>
    <col min="4" max="16384" width="9.125" style="2" customWidth="1"/>
  </cols>
  <sheetData>
    <row r="3" spans="1:2" s="1" customFormat="1" ht="47.25" customHeight="1" thickBot="1">
      <c r="A3" s="147" t="s">
        <v>49</v>
      </c>
      <c r="B3" s="147"/>
    </row>
    <row r="4" spans="1:2" ht="47.25" customHeight="1" thickBot="1">
      <c r="A4" s="9"/>
      <c r="B4" s="28"/>
    </row>
    <row r="5" spans="1:2" ht="39" customHeight="1" thickBot="1">
      <c r="A5" s="29" t="s">
        <v>37</v>
      </c>
      <c r="B5" s="30" t="s">
        <v>97</v>
      </c>
    </row>
    <row r="6" spans="1:2" ht="39" customHeight="1" thickBot="1">
      <c r="A6" s="20" t="s">
        <v>38</v>
      </c>
      <c r="B6" s="31" t="s">
        <v>150</v>
      </c>
    </row>
    <row r="7" spans="1:2" ht="111" thickBot="1">
      <c r="A7" s="20" t="s">
        <v>39</v>
      </c>
      <c r="B7" s="30" t="s">
        <v>151</v>
      </c>
    </row>
    <row r="8" spans="1:2" ht="39" customHeight="1" thickBot="1">
      <c r="A8" s="20" t="s">
        <v>40</v>
      </c>
      <c r="B8" s="31" t="s">
        <v>98</v>
      </c>
    </row>
    <row r="9" spans="1:2" ht="39" customHeight="1" thickBot="1">
      <c r="A9" s="20" t="s">
        <v>41</v>
      </c>
      <c r="B9" s="30" t="s">
        <v>98</v>
      </c>
    </row>
    <row r="10" spans="1:2" ht="39" customHeight="1" thickBot="1">
      <c r="A10" s="20" t="s">
        <v>42</v>
      </c>
      <c r="B10" s="31" t="s">
        <v>101</v>
      </c>
    </row>
    <row r="11" spans="1:2" ht="39" customHeight="1" thickBot="1">
      <c r="A11" s="20" t="s">
        <v>43</v>
      </c>
      <c r="B11" s="32" t="s">
        <v>100</v>
      </c>
    </row>
    <row r="12" spans="1:2" ht="39" customHeight="1" thickBot="1">
      <c r="A12" s="20" t="s">
        <v>44</v>
      </c>
      <c r="B12" s="31" t="s">
        <v>99</v>
      </c>
    </row>
    <row r="13" spans="1:2" ht="62.25" customHeight="1" thickBot="1">
      <c r="A13" s="20" t="s">
        <v>45</v>
      </c>
      <c r="B13" s="30" t="s">
        <v>103</v>
      </c>
    </row>
    <row r="14" spans="1:2" ht="54.75" customHeight="1" thickBot="1">
      <c r="A14" s="10" t="s">
        <v>46</v>
      </c>
      <c r="B14" s="12" t="s">
        <v>170</v>
      </c>
    </row>
    <row r="15" spans="1:3" s="11" customFormat="1" ht="39" customHeight="1" thickBot="1">
      <c r="A15" s="10" t="s">
        <v>169</v>
      </c>
      <c r="B15" s="12">
        <v>2.4</v>
      </c>
      <c r="C15" s="11" t="s">
        <v>93</v>
      </c>
    </row>
    <row r="16" spans="1:3" s="11" customFormat="1" ht="39" customHeight="1" thickBot="1">
      <c r="A16" s="10" t="s">
        <v>47</v>
      </c>
      <c r="B16" s="12">
        <v>2</v>
      </c>
      <c r="C16" s="11" t="s">
        <v>93</v>
      </c>
    </row>
    <row r="17" spans="1:3" s="11" customFormat="1" ht="39" customHeight="1" thickBot="1">
      <c r="A17" s="10" t="s">
        <v>48</v>
      </c>
      <c r="B17" s="12">
        <v>1</v>
      </c>
      <c r="C17" s="11" t="s">
        <v>93</v>
      </c>
    </row>
    <row r="18" ht="15.75">
      <c r="A18" s="3"/>
    </row>
  </sheetData>
  <sheetProtection/>
  <mergeCells count="1">
    <mergeCell ref="A3:B3"/>
  </mergeCells>
  <hyperlinks>
    <hyperlink ref="B11" r:id="rId1" display="http://www.vdk-kogalym.ru/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7"/>
  </sheetPr>
  <dimension ref="A2:B8"/>
  <sheetViews>
    <sheetView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48.25390625" style="15" customWidth="1"/>
    <col min="2" max="2" width="35.75390625" style="15" customWidth="1"/>
    <col min="3" max="16384" width="9.125" style="15" customWidth="1"/>
  </cols>
  <sheetData>
    <row r="1" ht="3" customHeight="1"/>
    <row r="2" spans="1:2" s="19" customFormat="1" ht="101.25" customHeight="1">
      <c r="A2" s="230" t="s">
        <v>32</v>
      </c>
      <c r="B2" s="231"/>
    </row>
    <row r="3" spans="1:2" s="16" customFormat="1" ht="12" customHeight="1">
      <c r="A3" s="17"/>
      <c r="B3" s="17"/>
    </row>
    <row r="4" spans="1:2" ht="48" customHeight="1">
      <c r="A4" s="14" t="s">
        <v>33</v>
      </c>
      <c r="B4" s="92">
        <v>0</v>
      </c>
    </row>
    <row r="5" spans="1:2" ht="48" customHeight="1">
      <c r="A5" s="14" t="s">
        <v>34</v>
      </c>
      <c r="B5" s="92">
        <v>0</v>
      </c>
    </row>
    <row r="6" spans="1:2" ht="79.5" customHeight="1">
      <c r="A6" s="228" t="s">
        <v>35</v>
      </c>
      <c r="B6" s="164">
        <v>0</v>
      </c>
    </row>
    <row r="7" spans="1:2" ht="15.75" hidden="1">
      <c r="A7" s="229"/>
      <c r="B7" s="165"/>
    </row>
    <row r="8" spans="1:2" ht="31.5" customHeight="1">
      <c r="A8" s="13" t="s">
        <v>36</v>
      </c>
      <c r="B8" s="93" t="s">
        <v>142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7:B10"/>
  <sheetViews>
    <sheetView zoomScalePageLayoutView="0" workbookViewId="0" topLeftCell="A1">
      <selection activeCell="A10" sqref="A10"/>
    </sheetView>
  </sheetViews>
  <sheetFormatPr defaultColWidth="9.00390625" defaultRowHeight="12.75"/>
  <cols>
    <col min="1" max="2" width="53.75390625" style="2" customWidth="1"/>
    <col min="3" max="16384" width="9.125" style="2" customWidth="1"/>
  </cols>
  <sheetData>
    <row r="7" spans="1:2" s="1" customFormat="1" ht="39" customHeight="1">
      <c r="A7" s="232" t="s">
        <v>82</v>
      </c>
      <c r="B7" s="232"/>
    </row>
    <row r="8" spans="1:2" ht="16.5">
      <c r="A8" s="33"/>
      <c r="B8" s="11"/>
    </row>
    <row r="9" spans="1:2" ht="17.25" thickBot="1">
      <c r="A9" s="33"/>
      <c r="B9" s="11"/>
    </row>
    <row r="10" spans="1:2" ht="331.5" thickBot="1">
      <c r="A10" s="38" t="s">
        <v>83</v>
      </c>
      <c r="B10" s="47" t="s">
        <v>149</v>
      </c>
    </row>
  </sheetData>
  <sheetProtection/>
  <mergeCells count="1">
    <mergeCell ref="A7:B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</sheetPr>
  <dimension ref="A7:C12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1.75390625" style="3" customWidth="1"/>
    <col min="2" max="2" width="35.125" style="3" customWidth="1"/>
    <col min="3" max="16384" width="9.125" style="3" customWidth="1"/>
  </cols>
  <sheetData>
    <row r="3" ht="10.5" customHeight="1"/>
    <row r="4" ht="15.75" hidden="1"/>
    <row r="5" ht="15.75" hidden="1"/>
    <row r="6" ht="21" customHeight="1" hidden="1"/>
    <row r="7" spans="1:3" s="97" customFormat="1" ht="15.75">
      <c r="A7" s="233" t="s">
        <v>84</v>
      </c>
      <c r="B7" s="233"/>
      <c r="C7" s="96"/>
    </row>
    <row r="8" spans="1:3" s="97" customFormat="1" ht="42" customHeight="1" thickBot="1">
      <c r="A8" s="234" t="s">
        <v>85</v>
      </c>
      <c r="B8" s="234"/>
      <c r="C8" s="96"/>
    </row>
    <row r="9" spans="1:3" ht="95.25" customHeight="1" thickBot="1">
      <c r="A9" s="98" t="s">
        <v>86</v>
      </c>
      <c r="B9" s="122" t="s">
        <v>164</v>
      </c>
      <c r="C9" s="15"/>
    </row>
    <row r="10" spans="1:3" ht="322.5" customHeight="1" thickBot="1">
      <c r="A10" s="20" t="s">
        <v>87</v>
      </c>
      <c r="B10" s="123" t="s">
        <v>165</v>
      </c>
      <c r="C10" s="15"/>
    </row>
    <row r="11" spans="1:2" s="15" customFormat="1" ht="121.5" customHeight="1" thickBot="1">
      <c r="A11" s="20" t="s">
        <v>88</v>
      </c>
      <c r="B11" s="123" t="s">
        <v>166</v>
      </c>
    </row>
    <row r="12" spans="1:2" s="15" customFormat="1" ht="84" customHeight="1" thickBot="1">
      <c r="A12" s="10" t="s">
        <v>89</v>
      </c>
      <c r="B12" s="99" t="s">
        <v>167</v>
      </c>
    </row>
  </sheetData>
  <sheetProtection/>
  <mergeCells count="2">
    <mergeCell ref="A7:B7"/>
    <mergeCell ref="A8:B8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10:B12">
      <formula1>900</formula1>
    </dataValidation>
  </dataValidations>
  <hyperlinks>
    <hyperlink ref="B9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6:B1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65.75390625" style="2" customWidth="1"/>
    <col min="2" max="2" width="55.375" style="2" customWidth="1"/>
    <col min="3" max="16384" width="9.125" style="2" customWidth="1"/>
  </cols>
  <sheetData>
    <row r="6" spans="1:2" s="1" customFormat="1" ht="53.25" customHeight="1">
      <c r="A6" s="232" t="s">
        <v>90</v>
      </c>
      <c r="B6" s="232"/>
    </row>
    <row r="7" spans="1:2" ht="16.5">
      <c r="A7" s="33"/>
      <c r="B7" s="11"/>
    </row>
    <row r="8" spans="1:2" ht="17.25" thickBot="1">
      <c r="A8" s="33"/>
      <c r="B8" s="11"/>
    </row>
    <row r="9" spans="1:2" ht="32.25" thickBot="1">
      <c r="A9" s="30" t="s">
        <v>91</v>
      </c>
      <c r="B9" s="34" t="s">
        <v>102</v>
      </c>
    </row>
    <row r="10" spans="1:2" ht="45.75" customHeight="1" thickBot="1">
      <c r="A10" s="35" t="s">
        <v>144</v>
      </c>
      <c r="B10" s="36" t="s">
        <v>145</v>
      </c>
    </row>
    <row r="11" spans="1:2" ht="45.75" customHeight="1" thickBot="1">
      <c r="A11" s="35" t="s">
        <v>92</v>
      </c>
      <c r="B11" s="37" t="s">
        <v>146</v>
      </c>
    </row>
    <row r="12" ht="15.75">
      <c r="A12" s="3"/>
    </row>
  </sheetData>
  <sheetProtection/>
  <mergeCells count="1"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</sheetPr>
  <dimension ref="A5:G15"/>
  <sheetViews>
    <sheetView workbookViewId="0" topLeftCell="A1">
      <selection activeCell="E15" sqref="E15"/>
    </sheetView>
  </sheetViews>
  <sheetFormatPr defaultColWidth="9.00390625" defaultRowHeight="12.75"/>
  <cols>
    <col min="1" max="1" width="62.125" style="0" customWidth="1"/>
    <col min="2" max="2" width="50.375" style="127" customWidth="1"/>
  </cols>
  <sheetData>
    <row r="5" spans="1:2" ht="56.25" customHeight="1">
      <c r="A5" s="232" t="s">
        <v>155</v>
      </c>
      <c r="B5" s="232"/>
    </row>
    <row r="7" ht="13.5" thickBot="1"/>
    <row r="8" spans="1:2" ht="31.5">
      <c r="A8" s="112" t="s">
        <v>156</v>
      </c>
      <c r="B8" s="113" t="s">
        <v>168</v>
      </c>
    </row>
    <row r="9" spans="1:2" ht="90">
      <c r="A9" s="114" t="s">
        <v>157</v>
      </c>
      <c r="B9" s="128" t="s">
        <v>176</v>
      </c>
    </row>
    <row r="10" spans="1:2" ht="15.75">
      <c r="A10" s="114" t="s">
        <v>158</v>
      </c>
      <c r="B10" s="115" t="s">
        <v>171</v>
      </c>
    </row>
    <row r="11" spans="1:7" ht="47.25">
      <c r="A11" s="116" t="s">
        <v>159</v>
      </c>
      <c r="B11" s="129" t="s">
        <v>179</v>
      </c>
      <c r="C11" s="95"/>
      <c r="D11" s="95"/>
      <c r="E11" s="95"/>
      <c r="F11" s="95"/>
      <c r="G11" s="95"/>
    </row>
    <row r="12" spans="1:2" ht="31.5">
      <c r="A12" s="116" t="s">
        <v>160</v>
      </c>
      <c r="B12" s="130" t="s">
        <v>177</v>
      </c>
    </row>
    <row r="13" spans="1:2" ht="15.75">
      <c r="A13" s="116" t="s">
        <v>161</v>
      </c>
      <c r="B13" s="115" t="s">
        <v>178</v>
      </c>
    </row>
    <row r="14" spans="1:2" ht="47.25">
      <c r="A14" s="116" t="s">
        <v>162</v>
      </c>
      <c r="B14" s="115">
        <v>0</v>
      </c>
    </row>
    <row r="15" spans="1:2" ht="63.75" thickBot="1">
      <c r="A15" s="117" t="s">
        <v>163</v>
      </c>
      <c r="B15" s="118">
        <v>0</v>
      </c>
    </row>
  </sheetData>
  <sheetProtection/>
  <mergeCells count="1">
    <mergeCell ref="A5:B5"/>
  </mergeCells>
  <dataValidations count="1"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9"/>
  </dataValidations>
  <printOptions/>
  <pageMargins left="0.7" right="0.7" top="0.75" bottom="0.75" header="0.3" footer="0.3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4:P12"/>
  <sheetViews>
    <sheetView zoomScalePageLayoutView="0" workbookViewId="0" topLeftCell="A7">
      <selection activeCell="D13" sqref="D13"/>
    </sheetView>
  </sheetViews>
  <sheetFormatPr defaultColWidth="9.00390625" defaultRowHeight="12.75"/>
  <cols>
    <col min="1" max="2" width="49.375" style="42" customWidth="1"/>
    <col min="3" max="16384" width="9.125" style="42" customWidth="1"/>
  </cols>
  <sheetData>
    <row r="1" ht="15"/>
    <row r="2" ht="15"/>
    <row r="3" ht="15"/>
    <row r="4" spans="1:2" s="40" customFormat="1" ht="14.25">
      <c r="A4" s="148" t="s">
        <v>50</v>
      </c>
      <c r="B4" s="148"/>
    </row>
    <row r="5" spans="1:2" ht="15.75" thickBot="1">
      <c r="A5" s="41"/>
      <c r="B5" s="41"/>
    </row>
    <row r="6" spans="1:2" ht="67.5" customHeight="1" thickBot="1">
      <c r="A6" s="43" t="s">
        <v>51</v>
      </c>
      <c r="B6" s="90" t="s">
        <v>104</v>
      </c>
    </row>
    <row r="7" spans="1:2" ht="67.5" customHeight="1" thickBot="1">
      <c r="A7" s="44" t="s">
        <v>52</v>
      </c>
      <c r="B7" s="119" t="s">
        <v>172</v>
      </c>
    </row>
    <row r="8" spans="1:2" ht="67.5" customHeight="1" thickBot="1">
      <c r="A8" s="44" t="s">
        <v>53</v>
      </c>
      <c r="B8" s="120" t="s">
        <v>173</v>
      </c>
    </row>
    <row r="9" spans="1:2" ht="67.5" customHeight="1" thickBot="1">
      <c r="A9" s="44" t="s">
        <v>54</v>
      </c>
      <c r="B9" s="120" t="s">
        <v>174</v>
      </c>
    </row>
    <row r="10" spans="1:2" ht="67.5" customHeight="1" thickBot="1">
      <c r="A10" s="44" t="s">
        <v>55</v>
      </c>
      <c r="B10" s="121" t="s">
        <v>175</v>
      </c>
    </row>
    <row r="11" spans="1:2" ht="15">
      <c r="A11" s="45"/>
      <c r="B11" s="46"/>
    </row>
    <row r="12" spans="1:16" ht="15">
      <c r="A12" s="46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</row>
  </sheetData>
  <sheetProtection/>
  <mergeCells count="2">
    <mergeCell ref="A4:B4"/>
    <mergeCell ref="B12:P12"/>
  </mergeCells>
  <printOptions/>
  <pageMargins left="0.75" right="0.75" top="1" bottom="1" header="0.5" footer="0.5"/>
  <pageSetup horizontalDpi="600" verticalDpi="600" orientation="portrait" paperSize="9" scale="8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4:B11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43.875" style="22" customWidth="1"/>
    <col min="2" max="2" width="40.125" style="22" customWidth="1"/>
    <col min="3" max="5" width="26.875" style="22" customWidth="1"/>
    <col min="6" max="16384" width="9.125" style="22" customWidth="1"/>
  </cols>
  <sheetData>
    <row r="4" spans="1:2" ht="17.25" thickBot="1">
      <c r="A4" s="150" t="s">
        <v>56</v>
      </c>
      <c r="B4" s="150"/>
    </row>
    <row r="5" spans="1:2" ht="17.25" thickBot="1">
      <c r="A5" s="21"/>
      <c r="B5" s="21"/>
    </row>
    <row r="6" spans="1:2" ht="76.5" customHeight="1" thickBot="1">
      <c r="A6" s="23" t="s">
        <v>57</v>
      </c>
      <c r="B6" s="24">
        <v>0</v>
      </c>
    </row>
    <row r="7" spans="1:2" ht="76.5" customHeight="1" thickBot="1">
      <c r="A7" s="25" t="s">
        <v>58</v>
      </c>
      <c r="B7" s="26">
        <v>0</v>
      </c>
    </row>
    <row r="8" spans="1:2" ht="76.5" customHeight="1" thickBot="1">
      <c r="A8" s="25" t="s">
        <v>59</v>
      </c>
      <c r="B8" s="26">
        <v>0</v>
      </c>
    </row>
    <row r="9" spans="1:2" ht="76.5" customHeight="1" thickBot="1">
      <c r="A9" s="25" t="s">
        <v>60</v>
      </c>
      <c r="B9" s="26">
        <v>0</v>
      </c>
    </row>
    <row r="10" spans="1:2" ht="76.5" customHeight="1" thickBot="1">
      <c r="A10" s="25" t="s">
        <v>61</v>
      </c>
      <c r="B10" s="26">
        <v>0</v>
      </c>
    </row>
    <row r="11" ht="165" customHeight="1">
      <c r="A11" s="5"/>
    </row>
    <row r="12" ht="165" customHeight="1"/>
    <row r="13" ht="165" customHeight="1"/>
    <row r="14" ht="165" customHeight="1"/>
    <row r="15" ht="165" customHeight="1"/>
    <row r="16" ht="165" customHeight="1"/>
    <row r="17" ht="165" customHeight="1"/>
    <row r="18" ht="165" customHeight="1"/>
    <row r="19" ht="165" customHeight="1"/>
    <row r="20" ht="165" customHeight="1"/>
    <row r="21" ht="165" customHeight="1"/>
    <row r="22" ht="165" customHeight="1"/>
    <row r="23" ht="165" customHeight="1"/>
    <row r="24" ht="165" customHeight="1"/>
    <row r="25" ht="165" customHeight="1"/>
    <row r="26" ht="165" customHeight="1"/>
    <row r="27" ht="165" customHeight="1"/>
    <row r="28" ht="165" customHeight="1"/>
    <row r="29" ht="165" customHeight="1"/>
    <row r="30" ht="165" customHeight="1"/>
    <row r="31" ht="165" customHeight="1"/>
    <row r="32" ht="165" customHeight="1"/>
    <row r="33" ht="165" customHeight="1"/>
    <row r="34" ht="165" customHeight="1"/>
    <row r="35" ht="165" customHeight="1"/>
    <row r="36" ht="165" customHeight="1"/>
    <row r="37" ht="165" customHeight="1"/>
    <row r="38" ht="165" customHeight="1"/>
    <row r="39" ht="165" customHeight="1"/>
    <row r="40" ht="165" customHeight="1"/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A8" sqref="A8"/>
    </sheetView>
  </sheetViews>
  <sheetFormatPr defaultColWidth="9.00390625" defaultRowHeight="12.75"/>
  <cols>
    <col min="1" max="2" width="56.875" style="22" customWidth="1"/>
    <col min="3" max="16384" width="9.125" style="22" customWidth="1"/>
  </cols>
  <sheetData>
    <row r="5" spans="1:2" ht="17.25" thickBot="1">
      <c r="A5" s="150" t="s">
        <v>62</v>
      </c>
      <c r="B5" s="150"/>
    </row>
    <row r="6" spans="1:2" ht="17.25" thickBot="1">
      <c r="A6" s="21"/>
      <c r="B6" s="21"/>
    </row>
    <row r="7" spans="1:2" ht="81" customHeight="1" thickBot="1">
      <c r="A7" s="23" t="s">
        <v>63</v>
      </c>
      <c r="B7" s="24">
        <v>0</v>
      </c>
    </row>
    <row r="8" spans="1:2" ht="81" customHeight="1" thickBot="1">
      <c r="A8" s="25" t="s">
        <v>64</v>
      </c>
      <c r="B8" s="26">
        <v>0</v>
      </c>
    </row>
    <row r="9" spans="1:2" ht="81" customHeight="1" thickBot="1">
      <c r="A9" s="25" t="s">
        <v>65</v>
      </c>
      <c r="B9" s="26">
        <v>0</v>
      </c>
    </row>
    <row r="10" spans="1:2" ht="81" customHeight="1" thickBot="1">
      <c r="A10" s="25" t="s">
        <v>66</v>
      </c>
      <c r="B10" s="26">
        <v>0</v>
      </c>
    </row>
    <row r="11" spans="1:2" ht="81" customHeight="1" thickBot="1">
      <c r="A11" s="25" t="s">
        <v>67</v>
      </c>
      <c r="B11" s="26">
        <v>0</v>
      </c>
    </row>
    <row r="12" ht="81" customHeight="1">
      <c r="A12" s="27"/>
    </row>
    <row r="13" ht="81" customHeight="1"/>
    <row r="14" ht="81" customHeight="1"/>
    <row r="15" ht="81" customHeight="1"/>
    <row r="16" ht="81" customHeight="1"/>
    <row r="17" ht="81" customHeight="1"/>
    <row r="18" ht="81" customHeight="1"/>
    <row r="19" ht="81" customHeight="1"/>
    <row r="20" ht="81" customHeight="1"/>
    <row r="21" ht="81" customHeight="1"/>
    <row r="22" ht="81" customHeight="1"/>
    <row r="23" ht="81" customHeight="1"/>
    <row r="24" ht="81" customHeight="1"/>
    <row r="25" ht="81" customHeight="1"/>
    <row r="26" ht="81" customHeight="1"/>
    <row r="27" ht="81" customHeight="1"/>
    <row r="28" ht="81" customHeight="1"/>
    <row r="29" ht="81" customHeight="1"/>
    <row r="30" ht="81" customHeight="1"/>
    <row r="31" ht="81" customHeight="1"/>
    <row r="32" ht="81" customHeight="1"/>
    <row r="33" ht="81" customHeight="1"/>
    <row r="34" ht="81" customHeight="1"/>
    <row r="35" ht="81" customHeight="1"/>
    <row r="36" ht="81" customHeight="1"/>
    <row r="37" ht="81" customHeight="1"/>
    <row r="38" ht="81" customHeight="1"/>
    <row r="39" ht="81" customHeight="1"/>
    <row r="40" ht="81" customHeight="1"/>
    <row r="41" ht="81" customHeight="1"/>
    <row r="42" ht="81" customHeight="1"/>
    <row r="43" ht="81" customHeight="1"/>
    <row r="44" ht="81" customHeight="1"/>
    <row r="45" ht="81" customHeight="1"/>
    <row r="46" ht="81" customHeight="1"/>
    <row r="47" ht="81" customHeight="1"/>
    <row r="48" ht="81" customHeight="1"/>
    <row r="49" ht="81" customHeight="1"/>
    <row r="50" ht="81" customHeight="1"/>
    <row r="51" ht="81" customHeight="1"/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7"/>
  </sheetPr>
  <dimension ref="A5:B12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2" width="44.125" style="22" customWidth="1"/>
    <col min="3" max="16384" width="9.125" style="22" customWidth="1"/>
  </cols>
  <sheetData>
    <row r="5" spans="1:2" ht="17.25" thickBot="1">
      <c r="A5" s="150" t="s">
        <v>68</v>
      </c>
      <c r="B5" s="150"/>
    </row>
    <row r="6" spans="1:2" ht="17.25" thickBot="1">
      <c r="A6" s="21"/>
      <c r="B6" s="21"/>
    </row>
    <row r="7" spans="1:2" ht="55.5" customHeight="1" thickBot="1">
      <c r="A7" s="23" t="s">
        <v>69</v>
      </c>
      <c r="B7" s="24">
        <v>0</v>
      </c>
    </row>
    <row r="8" spans="1:2" ht="55.5" customHeight="1" thickBot="1">
      <c r="A8" s="25" t="s">
        <v>70</v>
      </c>
      <c r="B8" s="26">
        <v>0</v>
      </c>
    </row>
    <row r="9" spans="1:2" ht="55.5" customHeight="1" thickBot="1">
      <c r="A9" s="25" t="s">
        <v>71</v>
      </c>
      <c r="B9" s="26">
        <v>0</v>
      </c>
    </row>
    <row r="10" spans="1:2" ht="55.5" customHeight="1" thickBot="1">
      <c r="A10" s="25" t="s">
        <v>72</v>
      </c>
      <c r="B10" s="26">
        <v>0</v>
      </c>
    </row>
    <row r="11" spans="1:2" ht="55.5" customHeight="1" thickBot="1">
      <c r="A11" s="25" t="s">
        <v>73</v>
      </c>
      <c r="B11" s="26">
        <v>0</v>
      </c>
    </row>
    <row r="12" ht="15.75">
      <c r="A12" s="5"/>
    </row>
  </sheetData>
  <sheetProtection/>
  <mergeCells count="1">
    <mergeCell ref="A5:B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7"/>
  </sheetPr>
  <dimension ref="A4:B12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2" width="42.875" style="22" customWidth="1"/>
    <col min="3" max="16384" width="9.125" style="22" customWidth="1"/>
  </cols>
  <sheetData>
    <row r="4" spans="1:2" ht="16.5">
      <c r="A4" s="151" t="s">
        <v>74</v>
      </c>
      <c r="B4" s="151"/>
    </row>
    <row r="5" spans="1:2" ht="16.5">
      <c r="A5" s="151" t="s">
        <v>75</v>
      </c>
      <c r="B5" s="151"/>
    </row>
    <row r="6" spans="1:2" ht="17.25" thickBot="1">
      <c r="A6" s="150" t="s">
        <v>76</v>
      </c>
      <c r="B6" s="150"/>
    </row>
    <row r="7" spans="1:2" ht="84.75" customHeight="1" thickBot="1">
      <c r="A7" s="23" t="s">
        <v>77</v>
      </c>
      <c r="B7" s="24">
        <v>0</v>
      </c>
    </row>
    <row r="8" spans="1:2" ht="84.75" customHeight="1" thickBot="1">
      <c r="A8" s="25" t="s">
        <v>78</v>
      </c>
      <c r="B8" s="26">
        <v>0</v>
      </c>
    </row>
    <row r="9" spans="1:2" ht="84.75" customHeight="1" thickBot="1">
      <c r="A9" s="25" t="s">
        <v>79</v>
      </c>
      <c r="B9" s="26">
        <v>0</v>
      </c>
    </row>
    <row r="10" spans="1:2" ht="84.75" customHeight="1" thickBot="1">
      <c r="A10" s="25" t="s">
        <v>80</v>
      </c>
      <c r="B10" s="26">
        <v>0</v>
      </c>
    </row>
    <row r="11" spans="1:2" ht="84.75" customHeight="1" thickBot="1">
      <c r="A11" s="25" t="s">
        <v>81</v>
      </c>
      <c r="B11" s="26">
        <v>0</v>
      </c>
    </row>
    <row r="12" ht="15.75">
      <c r="A12" s="5"/>
    </row>
  </sheetData>
  <sheetProtection/>
  <mergeCells count="3">
    <mergeCell ref="A4:B4"/>
    <mergeCell ref="A5:B5"/>
    <mergeCell ref="A6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Y41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84.375" style="4" customWidth="1"/>
    <col min="2" max="2" width="45.625" style="100" customWidth="1"/>
    <col min="3" max="3" width="15.625" style="4" customWidth="1"/>
    <col min="4" max="4" width="11.25390625" style="4" customWidth="1"/>
    <col min="5" max="5" width="13.00390625" style="4" customWidth="1"/>
    <col min="6" max="6" width="12.625" style="4" customWidth="1"/>
    <col min="7" max="7" width="9.875" style="4" customWidth="1"/>
    <col min="8" max="13" width="9.125" style="4" customWidth="1"/>
    <col min="14" max="14" width="11.00390625" style="4" customWidth="1"/>
    <col min="15" max="16" width="9.125" style="4" customWidth="1"/>
    <col min="17" max="18" width="9.125" style="56" customWidth="1"/>
    <col min="19" max="20" width="22.375" style="57" customWidth="1"/>
    <col min="21" max="21" width="35.75390625" style="56" customWidth="1"/>
    <col min="22" max="22" width="21.125" style="56" customWidth="1"/>
    <col min="23" max="23" width="9.125" style="56" customWidth="1"/>
    <col min="24" max="24" width="12.125" style="56" bestFit="1" customWidth="1"/>
    <col min="25" max="25" width="9.125" style="56" customWidth="1"/>
    <col min="26" max="16384" width="9.125" style="4" customWidth="1"/>
  </cols>
  <sheetData>
    <row r="1" ht="3" customHeight="1"/>
    <row r="2" spans="1:25" s="48" customFormat="1" ht="33.75" customHeight="1">
      <c r="A2" s="157" t="s">
        <v>0</v>
      </c>
      <c r="B2" s="158"/>
      <c r="Q2" s="58"/>
      <c r="R2" s="58"/>
      <c r="S2" s="59"/>
      <c r="T2" s="59"/>
      <c r="U2" s="59"/>
      <c r="V2" s="59"/>
      <c r="W2" s="58"/>
      <c r="X2" s="58"/>
      <c r="Y2" s="58"/>
    </row>
    <row r="3" spans="1:25" s="49" customFormat="1" ht="22.5" customHeight="1" thickBot="1">
      <c r="A3" s="161" t="s">
        <v>180</v>
      </c>
      <c r="B3" s="161"/>
      <c r="Q3" s="60"/>
      <c r="R3" s="60"/>
      <c r="S3" s="60"/>
      <c r="T3" s="60"/>
      <c r="U3" s="60"/>
      <c r="V3" s="60"/>
      <c r="W3" s="60"/>
      <c r="X3" s="60"/>
      <c r="Y3" s="60"/>
    </row>
    <row r="4" spans="1:25" s="6" customFormat="1" ht="31.5" customHeight="1">
      <c r="A4" s="102" t="s">
        <v>128</v>
      </c>
      <c r="B4" s="141">
        <f>220.65036</f>
        <v>220.65036</v>
      </c>
      <c r="C4" s="7"/>
      <c r="D4" s="88"/>
      <c r="J4" s="7"/>
      <c r="Q4" s="54"/>
      <c r="R4" s="54"/>
      <c r="S4" s="61"/>
      <c r="T4" s="61"/>
      <c r="U4" s="62"/>
      <c r="V4" s="62"/>
      <c r="W4" s="54"/>
      <c r="X4" s="63"/>
      <c r="Y4" s="54"/>
    </row>
    <row r="5" spans="1:25" s="6" customFormat="1" ht="39.75" customHeight="1">
      <c r="A5" s="103" t="s">
        <v>105</v>
      </c>
      <c r="B5" s="142">
        <f>B8+B11+B12+B13+B14+B15+B16+B17+B20+B19</f>
        <v>363.80890999999997</v>
      </c>
      <c r="C5" s="91"/>
      <c r="D5" s="88"/>
      <c r="E5" s="88"/>
      <c r="N5" s="7"/>
      <c r="Q5" s="54"/>
      <c r="R5" s="54"/>
      <c r="S5" s="61"/>
      <c r="T5" s="61"/>
      <c r="U5" s="62"/>
      <c r="V5" s="62"/>
      <c r="W5" s="64"/>
      <c r="X5" s="63"/>
      <c r="Y5" s="54"/>
    </row>
    <row r="6" spans="1:25" s="6" customFormat="1" ht="35.25" customHeight="1">
      <c r="A6" s="153" t="s">
        <v>106</v>
      </c>
      <c r="B6" s="155">
        <v>0</v>
      </c>
      <c r="E6" s="7"/>
      <c r="Q6" s="54"/>
      <c r="R6" s="54"/>
      <c r="S6" s="159"/>
      <c r="T6" s="159"/>
      <c r="U6" s="160"/>
      <c r="V6" s="152"/>
      <c r="W6" s="54"/>
      <c r="X6" s="54"/>
      <c r="Y6" s="54"/>
    </row>
    <row r="7" spans="1:25" s="6" customFormat="1" ht="8.25" customHeight="1">
      <c r="A7" s="154"/>
      <c r="B7" s="156"/>
      <c r="Q7" s="54"/>
      <c r="R7" s="54"/>
      <c r="S7" s="159"/>
      <c r="T7" s="159"/>
      <c r="U7" s="160"/>
      <c r="V7" s="152"/>
      <c r="W7" s="54"/>
      <c r="X7" s="54"/>
      <c r="Y7" s="54"/>
    </row>
    <row r="8" spans="1:25" s="6" customFormat="1" ht="57" customHeight="1">
      <c r="A8" s="103" t="s">
        <v>129</v>
      </c>
      <c r="B8" s="133">
        <v>59.61595</v>
      </c>
      <c r="F8" s="7"/>
      <c r="G8" s="7"/>
      <c r="K8" s="54"/>
      <c r="L8" s="54"/>
      <c r="M8" s="54"/>
      <c r="N8" s="54"/>
      <c r="O8" s="54"/>
      <c r="Q8" s="54"/>
      <c r="R8" s="54"/>
      <c r="S8" s="65"/>
      <c r="T8" s="65"/>
      <c r="U8" s="65"/>
      <c r="V8" s="65"/>
      <c r="W8" s="54"/>
      <c r="X8" s="54"/>
      <c r="Y8" s="54"/>
    </row>
    <row r="9" spans="1:25" s="6" customFormat="1" ht="24" customHeight="1">
      <c r="A9" s="105" t="s">
        <v>141</v>
      </c>
      <c r="B9" s="134">
        <f>B8/B10</f>
        <v>4.723926307448495</v>
      </c>
      <c r="F9" s="7"/>
      <c r="G9" s="7"/>
      <c r="K9" s="55"/>
      <c r="L9" s="55"/>
      <c r="M9" s="55"/>
      <c r="N9" s="55"/>
      <c r="O9" s="54"/>
      <c r="Q9" s="54"/>
      <c r="R9" s="54"/>
      <c r="S9" s="54"/>
      <c r="T9" s="54"/>
      <c r="U9" s="54"/>
      <c r="V9" s="54"/>
      <c r="W9" s="54"/>
      <c r="X9" s="54"/>
      <c r="Y9" s="54"/>
    </row>
    <row r="10" spans="1:25" s="6" customFormat="1" ht="39" customHeight="1">
      <c r="A10" s="105" t="s">
        <v>148</v>
      </c>
      <c r="B10" s="135">
        <v>12.62</v>
      </c>
      <c r="F10" s="7"/>
      <c r="G10" s="7"/>
      <c r="K10" s="55"/>
      <c r="L10" s="55"/>
      <c r="M10" s="55"/>
      <c r="N10" s="55"/>
      <c r="O10" s="54"/>
      <c r="Q10" s="54"/>
      <c r="R10" s="54"/>
      <c r="S10" s="54"/>
      <c r="T10" s="54"/>
      <c r="U10" s="54"/>
      <c r="V10" s="54"/>
      <c r="W10" s="54"/>
      <c r="X10" s="54"/>
      <c r="Y10" s="54"/>
    </row>
    <row r="11" spans="1:25" s="6" customFormat="1" ht="31.5" customHeight="1">
      <c r="A11" s="103" t="s">
        <v>130</v>
      </c>
      <c r="B11" s="133">
        <f>2.81815</f>
        <v>2.81815</v>
      </c>
      <c r="F11" s="7"/>
      <c r="G11" s="7"/>
      <c r="K11" s="54"/>
      <c r="L11" s="54"/>
      <c r="M11" s="54"/>
      <c r="N11" s="54"/>
      <c r="O11" s="54"/>
      <c r="Q11" s="54"/>
      <c r="R11" s="54"/>
      <c r="S11" s="65"/>
      <c r="T11" s="65"/>
      <c r="U11" s="66"/>
      <c r="V11" s="66"/>
      <c r="W11" s="54"/>
      <c r="X11" s="54"/>
      <c r="Y11" s="54"/>
    </row>
    <row r="12" spans="1:25" s="6" customFormat="1" ht="46.5" customHeight="1">
      <c r="A12" s="103" t="s">
        <v>131</v>
      </c>
      <c r="B12" s="133">
        <f>0.3494+158.82093+27.91848+47.64625+8.35716</f>
        <v>243.09222</v>
      </c>
      <c r="G12" s="7"/>
      <c r="K12" s="54"/>
      <c r="L12" s="54"/>
      <c r="M12" s="54"/>
      <c r="N12" s="54"/>
      <c r="O12" s="54"/>
      <c r="Q12" s="54"/>
      <c r="R12" s="54"/>
      <c r="S12" s="65"/>
      <c r="T12" s="65"/>
      <c r="U12" s="66"/>
      <c r="V12" s="66"/>
      <c r="W12" s="54"/>
      <c r="X12" s="54"/>
      <c r="Y12" s="54"/>
    </row>
    <row r="13" spans="1:25" s="6" customFormat="1" ht="46.5" customHeight="1">
      <c r="A13" s="103" t="s">
        <v>132</v>
      </c>
      <c r="B13" s="133">
        <v>0</v>
      </c>
      <c r="F13" s="7"/>
      <c r="G13" s="7"/>
      <c r="Q13" s="54"/>
      <c r="R13" s="54"/>
      <c r="S13" s="65"/>
      <c r="T13" s="65"/>
      <c r="U13" s="66"/>
      <c r="V13" s="66"/>
      <c r="W13" s="54"/>
      <c r="X13" s="54"/>
      <c r="Y13" s="54"/>
    </row>
    <row r="14" spans="1:25" s="6" customFormat="1" ht="30.75" customHeight="1">
      <c r="A14" s="103" t="s">
        <v>133</v>
      </c>
      <c r="B14" s="133">
        <v>0</v>
      </c>
      <c r="F14" s="7"/>
      <c r="G14" s="7"/>
      <c r="I14" s="7"/>
      <c r="Q14" s="54"/>
      <c r="R14" s="54"/>
      <c r="S14" s="65"/>
      <c r="T14" s="65"/>
      <c r="U14" s="66"/>
      <c r="V14" s="66"/>
      <c r="W14" s="54"/>
      <c r="X14" s="54"/>
      <c r="Y14" s="54"/>
    </row>
    <row r="15" spans="1:25" s="6" customFormat="1" ht="46.5" customHeight="1">
      <c r="A15" s="103" t="s">
        <v>134</v>
      </c>
      <c r="B15" s="133">
        <f>30.02076</f>
        <v>30.02076</v>
      </c>
      <c r="F15" s="7"/>
      <c r="G15" s="7"/>
      <c r="Q15" s="54"/>
      <c r="R15" s="54"/>
      <c r="S15" s="65"/>
      <c r="T15" s="65"/>
      <c r="U15" s="66"/>
      <c r="V15" s="66"/>
      <c r="W15" s="54"/>
      <c r="X15" s="54"/>
      <c r="Y15" s="54"/>
    </row>
    <row r="16" spans="1:25" s="6" customFormat="1" ht="46.5" customHeight="1">
      <c r="A16" s="103" t="s">
        <v>135</v>
      </c>
      <c r="B16" s="144">
        <f>2.22458</f>
        <v>2.22458</v>
      </c>
      <c r="F16" s="7"/>
      <c r="G16" s="7"/>
      <c r="Q16" s="54"/>
      <c r="R16" s="54"/>
      <c r="S16" s="65"/>
      <c r="T16" s="65"/>
      <c r="U16" s="67"/>
      <c r="V16" s="66"/>
      <c r="W16" s="54"/>
      <c r="X16" s="54"/>
      <c r="Y16" s="54"/>
    </row>
    <row r="17" spans="1:25" s="6" customFormat="1" ht="46.5" customHeight="1">
      <c r="A17" s="106" t="s">
        <v>136</v>
      </c>
      <c r="B17" s="144">
        <f>0.52518</f>
        <v>0.52518</v>
      </c>
      <c r="G17" s="7"/>
      <c r="Q17" s="54"/>
      <c r="R17" s="54"/>
      <c r="S17" s="65"/>
      <c r="T17" s="65"/>
      <c r="U17" s="65"/>
      <c r="V17" s="66"/>
      <c r="W17" s="54"/>
      <c r="X17" s="54"/>
      <c r="Y17" s="54"/>
    </row>
    <row r="18" spans="1:25" s="6" customFormat="1" ht="90.75" customHeight="1">
      <c r="A18" s="106" t="s">
        <v>107</v>
      </c>
      <c r="B18" s="144">
        <v>0</v>
      </c>
      <c r="E18" s="54"/>
      <c r="F18" s="78"/>
      <c r="G18" s="54"/>
      <c r="Q18" s="54"/>
      <c r="R18" s="54"/>
      <c r="S18" s="65"/>
      <c r="T18" s="65"/>
      <c r="U18" s="66"/>
      <c r="V18" s="66"/>
      <c r="W18" s="54"/>
      <c r="X18" s="54"/>
      <c r="Y18" s="54"/>
    </row>
    <row r="19" spans="1:25" s="6" customFormat="1" ht="88.5" customHeight="1">
      <c r="A19" s="104" t="s">
        <v>138</v>
      </c>
      <c r="B19" s="143">
        <f>1.03393+23.51314</f>
        <v>24.54707</v>
      </c>
      <c r="E19" s="54"/>
      <c r="F19" s="79"/>
      <c r="G19" s="78"/>
      <c r="Q19" s="54"/>
      <c r="R19" s="54"/>
      <c r="S19" s="65"/>
      <c r="T19" s="65"/>
      <c r="U19" s="66"/>
      <c r="V19" s="66"/>
      <c r="W19" s="54"/>
      <c r="X19" s="54"/>
      <c r="Y19" s="54"/>
    </row>
    <row r="20" spans="1:25" s="6" customFormat="1" ht="88.5" customHeight="1">
      <c r="A20" s="106" t="s">
        <v>137</v>
      </c>
      <c r="B20" s="144">
        <f>0.663+0.302</f>
        <v>0.9650000000000001</v>
      </c>
      <c r="E20" s="54"/>
      <c r="F20" s="64"/>
      <c r="G20" s="54"/>
      <c r="H20" s="8"/>
      <c r="Q20" s="54"/>
      <c r="R20" s="66"/>
      <c r="S20" s="65"/>
      <c r="T20" s="65"/>
      <c r="U20" s="66"/>
      <c r="V20" s="66"/>
      <c r="W20" s="54"/>
      <c r="X20" s="54"/>
      <c r="Y20" s="54"/>
    </row>
    <row r="21" spans="1:25" s="6" customFormat="1" ht="71.25" customHeight="1">
      <c r="A21" s="103" t="s">
        <v>139</v>
      </c>
      <c r="B21" s="133">
        <v>-143</v>
      </c>
      <c r="D21" s="7"/>
      <c r="F21" s="7"/>
      <c r="G21" s="8"/>
      <c r="Q21" s="54"/>
      <c r="R21" s="54"/>
      <c r="S21" s="65"/>
      <c r="T21" s="65"/>
      <c r="U21" s="66"/>
      <c r="V21" s="66"/>
      <c r="W21" s="54"/>
      <c r="X21" s="54"/>
      <c r="Y21" s="54"/>
    </row>
    <row r="22" spans="1:22" ht="48.75" customHeight="1">
      <c r="A22" s="107" t="s">
        <v>143</v>
      </c>
      <c r="B22" s="145">
        <v>0</v>
      </c>
      <c r="C22" s="94"/>
      <c r="D22" s="52"/>
      <c r="F22" s="52"/>
      <c r="S22" s="65"/>
      <c r="T22" s="65"/>
      <c r="U22" s="65"/>
      <c r="V22" s="65"/>
    </row>
    <row r="23" spans="1:25" s="6" customFormat="1" ht="39.75" customHeight="1">
      <c r="A23" s="103" t="s">
        <v>140</v>
      </c>
      <c r="B23" s="146">
        <f>B4-B5</f>
        <v>-143.15854999999996</v>
      </c>
      <c r="D23" s="7"/>
      <c r="E23" s="7"/>
      <c r="Q23" s="54"/>
      <c r="R23" s="54"/>
      <c r="S23" s="65"/>
      <c r="T23" s="65"/>
      <c r="U23" s="65"/>
      <c r="V23" s="65"/>
      <c r="W23" s="54"/>
      <c r="X23" s="54"/>
      <c r="Y23" s="54"/>
    </row>
    <row r="24" spans="1:22" ht="63">
      <c r="A24" s="108" t="s">
        <v>147</v>
      </c>
      <c r="B24" s="131"/>
      <c r="C24" s="101"/>
      <c r="S24" s="68"/>
      <c r="T24" s="69"/>
      <c r="U24" s="69"/>
      <c r="V24" s="69"/>
    </row>
    <row r="25" spans="1:22" ht="16.5" customHeight="1">
      <c r="A25" s="109" t="s">
        <v>108</v>
      </c>
      <c r="B25" s="137">
        <v>1.19</v>
      </c>
      <c r="C25" s="126"/>
      <c r="D25" s="136"/>
      <c r="S25" s="70"/>
      <c r="T25" s="70"/>
      <c r="U25" s="71"/>
      <c r="V25" s="71"/>
    </row>
    <row r="26" spans="1:22" ht="16.5" customHeight="1">
      <c r="A26" s="109" t="s">
        <v>109</v>
      </c>
      <c r="B26" s="138">
        <v>0</v>
      </c>
      <c r="C26" s="126"/>
      <c r="S26" s="70"/>
      <c r="T26" s="70"/>
      <c r="U26" s="71"/>
      <c r="V26" s="71"/>
    </row>
    <row r="27" spans="1:22" ht="22.5" customHeight="1">
      <c r="A27" s="110" t="s">
        <v>110</v>
      </c>
      <c r="B27" s="137">
        <f>B25</f>
        <v>1.19</v>
      </c>
      <c r="C27" s="126"/>
      <c r="S27" s="70"/>
      <c r="T27" s="70"/>
      <c r="U27" s="70"/>
      <c r="V27" s="70"/>
    </row>
    <row r="28" spans="1:22" ht="40.5" customHeight="1">
      <c r="A28" s="110" t="s">
        <v>111</v>
      </c>
      <c r="B28" s="137">
        <v>1.04</v>
      </c>
      <c r="C28" s="126"/>
      <c r="S28" s="70"/>
      <c r="T28" s="70"/>
      <c r="U28" s="71"/>
      <c r="V28" s="71"/>
    </row>
    <row r="29" spans="1:22" ht="16.5" customHeight="1">
      <c r="A29" s="109" t="s">
        <v>112</v>
      </c>
      <c r="B29" s="138">
        <v>0</v>
      </c>
      <c r="C29" s="126"/>
      <c r="S29" s="70"/>
      <c r="T29" s="70"/>
      <c r="U29" s="71"/>
      <c r="V29" s="71"/>
    </row>
    <row r="30" spans="1:25" s="6" customFormat="1" ht="30.75" customHeight="1">
      <c r="A30" s="103" t="s">
        <v>113</v>
      </c>
      <c r="B30" s="140">
        <v>2</v>
      </c>
      <c r="P30" s="53"/>
      <c r="Q30" s="54"/>
      <c r="R30" s="54"/>
      <c r="S30" s="72"/>
      <c r="T30" s="72"/>
      <c r="U30" s="72"/>
      <c r="V30" s="73"/>
      <c r="W30" s="54"/>
      <c r="X30" s="74"/>
      <c r="Y30" s="54"/>
    </row>
    <row r="31" spans="1:22" ht="30.75" customHeight="1">
      <c r="A31" s="107" t="s">
        <v>114</v>
      </c>
      <c r="B31" s="139">
        <f>B10/B25</f>
        <v>10.605042016806722</v>
      </c>
      <c r="S31" s="70"/>
      <c r="T31" s="70"/>
      <c r="U31" s="75"/>
      <c r="V31" s="75"/>
    </row>
    <row r="32" spans="1:22" ht="37.5" customHeight="1">
      <c r="A32" s="110" t="s">
        <v>152</v>
      </c>
      <c r="B32" s="138">
        <f>(B25-B28)/B28*100</f>
        <v>14.423076923076913</v>
      </c>
      <c r="C32" s="126"/>
      <c r="S32" s="70"/>
      <c r="T32" s="70"/>
      <c r="U32" s="71"/>
      <c r="V32" s="71"/>
    </row>
    <row r="33" spans="1:22" ht="46.5" customHeight="1" thickBot="1">
      <c r="A33" s="111" t="s">
        <v>115</v>
      </c>
      <c r="B33" s="132">
        <f>75/400*100</f>
        <v>18.75</v>
      </c>
      <c r="S33" s="76"/>
      <c r="T33" s="76"/>
      <c r="U33" s="77"/>
      <c r="V33" s="77"/>
    </row>
    <row r="41" spans="3:5" ht="15.75">
      <c r="C41" s="52"/>
      <c r="E41" s="52"/>
    </row>
  </sheetData>
  <sheetProtection/>
  <mergeCells count="8">
    <mergeCell ref="V6:V7"/>
    <mergeCell ref="A6:A7"/>
    <mergeCell ref="B6:B7"/>
    <mergeCell ref="A2:B2"/>
    <mergeCell ref="S6:S7"/>
    <mergeCell ref="T6:T7"/>
    <mergeCell ref="U6:U7"/>
    <mergeCell ref="A3:B3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59" r:id="rId3"/>
  <headerFooter alignWithMargins="0">
    <oddHeader>&amp;CСтраница &amp;P&amp;R&amp;Z&amp;F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7"/>
  </sheetPr>
  <dimension ref="A2:C21"/>
  <sheetViews>
    <sheetView view="pageBreakPreview" zoomScaleSheetLayoutView="100" zoomScalePageLayoutView="0" workbookViewId="0" topLeftCell="A8">
      <selection activeCell="H20" sqref="H20"/>
    </sheetView>
  </sheetViews>
  <sheetFormatPr defaultColWidth="9.00390625" defaultRowHeight="12.75"/>
  <cols>
    <col min="1" max="1" width="48.25390625" style="39" customWidth="1"/>
    <col min="2" max="2" width="35.75390625" style="100" customWidth="1"/>
    <col min="3" max="3" width="22.75390625" style="39" hidden="1" customWidth="1"/>
    <col min="4" max="16384" width="9.125" style="39" customWidth="1"/>
  </cols>
  <sheetData>
    <row r="1" ht="3" customHeight="1"/>
    <row r="2" spans="1:2" s="87" customFormat="1" ht="68.25" customHeight="1">
      <c r="A2" s="166" t="s">
        <v>1</v>
      </c>
      <c r="B2" s="167"/>
    </row>
    <row r="3" spans="1:2" s="87" customFormat="1" ht="20.25" customHeight="1">
      <c r="A3" s="168" t="s">
        <v>181</v>
      </c>
      <c r="B3" s="168"/>
    </row>
    <row r="4" spans="1:3" ht="31.5" customHeight="1">
      <c r="A4" s="51" t="s">
        <v>116</v>
      </c>
      <c r="B4" s="124">
        <v>0</v>
      </c>
      <c r="C4" s="39" t="s">
        <v>93</v>
      </c>
    </row>
    <row r="5" spans="1:2" ht="63" customHeight="1">
      <c r="A5" s="51" t="s">
        <v>117</v>
      </c>
      <c r="B5" s="92">
        <v>0</v>
      </c>
    </row>
    <row r="6" spans="1:2" ht="31.5" customHeight="1">
      <c r="A6" s="162" t="s">
        <v>118</v>
      </c>
      <c r="B6" s="164">
        <v>0</v>
      </c>
    </row>
    <row r="7" spans="1:2" ht="15.75" hidden="1">
      <c r="A7" s="163"/>
      <c r="B7" s="165"/>
    </row>
    <row r="8" spans="1:2" ht="31.5" customHeight="1">
      <c r="A8" s="51" t="s">
        <v>119</v>
      </c>
      <c r="B8" s="92">
        <f>B9+B10+B11+B12+B13</f>
        <v>532</v>
      </c>
    </row>
    <row r="9" spans="1:2" ht="16.5" customHeight="1">
      <c r="A9" s="51" t="s">
        <v>120</v>
      </c>
      <c r="B9" s="92">
        <v>68</v>
      </c>
    </row>
    <row r="10" spans="1:2" ht="16.5" customHeight="1">
      <c r="A10" s="51" t="s">
        <v>121</v>
      </c>
      <c r="B10" s="92">
        <v>68</v>
      </c>
    </row>
    <row r="11" spans="1:2" ht="48" customHeight="1">
      <c r="A11" s="51" t="s">
        <v>122</v>
      </c>
      <c r="B11" s="92">
        <v>360</v>
      </c>
    </row>
    <row r="12" spans="1:2" ht="16.5" customHeight="1">
      <c r="A12" s="51" t="s">
        <v>123</v>
      </c>
      <c r="B12" s="92">
        <v>36</v>
      </c>
    </row>
    <row r="13" spans="1:2" ht="16.5" customHeight="1">
      <c r="A13" s="51" t="s">
        <v>124</v>
      </c>
      <c r="B13" s="92">
        <v>0</v>
      </c>
    </row>
    <row r="14" spans="1:2" ht="63" customHeight="1">
      <c r="A14" s="51" t="s">
        <v>125</v>
      </c>
      <c r="B14" s="92">
        <f>B15+B16+B17+B18+B19</f>
        <v>0</v>
      </c>
    </row>
    <row r="15" spans="1:2" ht="16.5" customHeight="1">
      <c r="A15" s="51" t="s">
        <v>120</v>
      </c>
      <c r="B15" s="92">
        <v>0</v>
      </c>
    </row>
    <row r="16" spans="1:2" ht="16.5" customHeight="1">
      <c r="A16" s="51" t="s">
        <v>121</v>
      </c>
      <c r="B16" s="92">
        <v>0</v>
      </c>
    </row>
    <row r="17" spans="1:2" ht="48" customHeight="1">
      <c r="A17" s="50" t="s">
        <v>122</v>
      </c>
      <c r="B17" s="125">
        <v>0</v>
      </c>
    </row>
    <row r="18" spans="1:2" ht="16.5" customHeight="1">
      <c r="A18" s="51" t="s">
        <v>123</v>
      </c>
      <c r="B18" s="92">
        <v>0</v>
      </c>
    </row>
    <row r="19" spans="1:2" ht="16.5" customHeight="1">
      <c r="A19" s="51" t="s">
        <v>124</v>
      </c>
      <c r="B19" s="92">
        <v>0</v>
      </c>
    </row>
    <row r="20" spans="1:2" ht="48" customHeight="1">
      <c r="A20" s="51" t="s">
        <v>126</v>
      </c>
      <c r="B20" s="92" t="s">
        <v>154</v>
      </c>
    </row>
    <row r="21" spans="1:2" ht="31.5" customHeight="1">
      <c r="A21" s="50" t="s">
        <v>127</v>
      </c>
      <c r="B21" s="125">
        <v>10</v>
      </c>
    </row>
  </sheetData>
  <sheetProtection/>
  <mergeCells count="4">
    <mergeCell ref="A6:A7"/>
    <mergeCell ref="B6:B7"/>
    <mergeCell ref="A2:B2"/>
    <mergeCell ref="A3:B3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7"/>
  </sheetPr>
  <dimension ref="A1:CT34"/>
  <sheetViews>
    <sheetView zoomScaleSheetLayoutView="100" zoomScalePageLayoutView="0" workbookViewId="0" topLeftCell="A1">
      <selection activeCell="BW27" sqref="BW27:CS28"/>
    </sheetView>
  </sheetViews>
  <sheetFormatPr defaultColWidth="0.875" defaultRowHeight="12.75"/>
  <cols>
    <col min="1" max="16384" width="0.875" style="18" customWidth="1"/>
  </cols>
  <sheetData>
    <row r="1" spans="2:97" s="80" customFormat="1" ht="16.5">
      <c r="B1" s="185" t="s">
        <v>2</v>
      </c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5"/>
      <c r="AK1" s="185"/>
      <c r="AL1" s="185"/>
      <c r="AM1" s="185"/>
      <c r="AN1" s="185"/>
      <c r="AO1" s="185"/>
      <c r="AP1" s="185"/>
      <c r="AQ1" s="185"/>
      <c r="AR1" s="185"/>
      <c r="AS1" s="185"/>
      <c r="AT1" s="185"/>
      <c r="AU1" s="185"/>
      <c r="AV1" s="185"/>
      <c r="AW1" s="185"/>
      <c r="AX1" s="185"/>
      <c r="AY1" s="185"/>
      <c r="AZ1" s="185"/>
      <c r="BA1" s="185"/>
      <c r="BB1" s="185"/>
      <c r="BC1" s="185"/>
      <c r="BD1" s="185"/>
      <c r="BE1" s="185"/>
      <c r="BF1" s="185"/>
      <c r="BG1" s="185"/>
      <c r="BH1" s="185"/>
      <c r="BI1" s="185"/>
      <c r="BJ1" s="185"/>
      <c r="BK1" s="185"/>
      <c r="BL1" s="185"/>
      <c r="BM1" s="185"/>
      <c r="BN1" s="185"/>
      <c r="BO1" s="185"/>
      <c r="BP1" s="185"/>
      <c r="BQ1" s="185"/>
      <c r="BR1" s="185"/>
      <c r="BS1" s="185"/>
      <c r="BT1" s="185"/>
      <c r="BU1" s="185"/>
      <c r="BV1" s="185"/>
      <c r="BW1" s="185"/>
      <c r="BX1" s="185"/>
      <c r="BY1" s="185"/>
      <c r="BZ1" s="185"/>
      <c r="CA1" s="185"/>
      <c r="CB1" s="185"/>
      <c r="CC1" s="185"/>
      <c r="CD1" s="185"/>
      <c r="CE1" s="185"/>
      <c r="CF1" s="185"/>
      <c r="CG1" s="185"/>
      <c r="CH1" s="185"/>
      <c r="CI1" s="185"/>
      <c r="CJ1" s="185"/>
      <c r="CK1" s="185"/>
      <c r="CL1" s="185"/>
      <c r="CM1" s="185"/>
      <c r="CN1" s="185"/>
      <c r="CO1" s="185"/>
      <c r="CP1" s="185"/>
      <c r="CQ1" s="185"/>
      <c r="CR1" s="185"/>
      <c r="CS1" s="81"/>
    </row>
    <row r="2" spans="2:97" s="80" customFormat="1" ht="16.5">
      <c r="B2" s="185" t="s">
        <v>3</v>
      </c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81"/>
    </row>
    <row r="3" spans="1:97" ht="15.7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</row>
    <row r="4" spans="1:97" ht="87" customHeight="1">
      <c r="A4" s="169" t="s">
        <v>4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  <c r="AA4" s="170"/>
      <c r="AB4" s="170"/>
      <c r="AC4" s="170"/>
      <c r="AD4" s="170"/>
      <c r="AE4" s="170"/>
      <c r="AF4" s="170"/>
      <c r="AG4" s="170"/>
      <c r="AH4" s="170"/>
      <c r="AI4" s="170"/>
      <c r="AJ4" s="170"/>
      <c r="AK4" s="170"/>
      <c r="AL4" s="170"/>
      <c r="AM4" s="170"/>
      <c r="AN4" s="170"/>
      <c r="AO4" s="170"/>
      <c r="AP4" s="170"/>
      <c r="AQ4" s="170"/>
      <c r="AR4" s="170"/>
      <c r="AS4" s="170"/>
      <c r="AT4" s="170"/>
      <c r="AU4" s="170"/>
      <c r="AV4" s="170"/>
      <c r="AW4" s="170"/>
      <c r="AX4" s="170"/>
      <c r="AY4" s="170"/>
      <c r="AZ4" s="170"/>
      <c r="BA4" s="170"/>
      <c r="BB4" s="170"/>
      <c r="BC4" s="170"/>
      <c r="BD4" s="170"/>
      <c r="BE4" s="171"/>
      <c r="BF4" s="190" t="s">
        <v>153</v>
      </c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2"/>
    </row>
    <row r="5" spans="1:97" ht="15.75" customHeight="1">
      <c r="A5" s="169" t="s">
        <v>5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1"/>
      <c r="BF5" s="186"/>
      <c r="BG5" s="187"/>
      <c r="BH5" s="187"/>
      <c r="BI5" s="187"/>
      <c r="BJ5" s="187"/>
      <c r="BK5" s="187"/>
      <c r="BL5" s="187"/>
      <c r="BM5" s="187"/>
      <c r="BN5" s="187"/>
      <c r="BO5" s="187"/>
      <c r="BP5" s="187"/>
      <c r="BQ5" s="187"/>
      <c r="BR5" s="187"/>
      <c r="BS5" s="187"/>
      <c r="BT5" s="187"/>
      <c r="BU5" s="187"/>
      <c r="BV5" s="187"/>
      <c r="BW5" s="187"/>
      <c r="BX5" s="187"/>
      <c r="BY5" s="187"/>
      <c r="BZ5" s="187"/>
      <c r="CA5" s="187"/>
      <c r="CB5" s="187"/>
      <c r="CC5" s="187"/>
      <c r="CD5" s="187"/>
      <c r="CE5" s="187"/>
      <c r="CF5" s="187"/>
      <c r="CG5" s="187"/>
      <c r="CH5" s="187"/>
      <c r="CI5" s="187"/>
      <c r="CJ5" s="187"/>
      <c r="CK5" s="187"/>
      <c r="CL5" s="187"/>
      <c r="CM5" s="187"/>
      <c r="CN5" s="187"/>
      <c r="CO5" s="187"/>
      <c r="CP5" s="187"/>
      <c r="CQ5" s="187"/>
      <c r="CR5" s="187"/>
      <c r="CS5" s="188"/>
    </row>
    <row r="6" spans="1:97" ht="91.5" customHeight="1">
      <c r="A6" s="169" t="s">
        <v>6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/>
      <c r="AY6" s="170"/>
      <c r="AZ6" s="170"/>
      <c r="BA6" s="170"/>
      <c r="BB6" s="170"/>
      <c r="BC6" s="170"/>
      <c r="BD6" s="170"/>
      <c r="BE6" s="171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  <c r="CI6" s="189"/>
      <c r="CJ6" s="189"/>
      <c r="CK6" s="189"/>
      <c r="CL6" s="189"/>
      <c r="CM6" s="189"/>
      <c r="CN6" s="189"/>
      <c r="CO6" s="189"/>
      <c r="CP6" s="189"/>
      <c r="CQ6" s="189"/>
      <c r="CR6" s="189"/>
      <c r="CS6" s="189"/>
    </row>
    <row r="7" spans="1:97" ht="47.25" customHeight="1">
      <c r="A7" s="169" t="s">
        <v>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1"/>
      <c r="BF7" s="198"/>
      <c r="BG7" s="198"/>
      <c r="BH7" s="198"/>
      <c r="BI7" s="198"/>
      <c r="BJ7" s="198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  <c r="CK7" s="198"/>
      <c r="CL7" s="198"/>
      <c r="CM7" s="198"/>
      <c r="CN7" s="198"/>
      <c r="CO7" s="198"/>
      <c r="CP7" s="198"/>
      <c r="CQ7" s="198"/>
      <c r="CR7" s="198"/>
      <c r="CS7" s="198"/>
    </row>
    <row r="8" spans="1:97" ht="31.5" customHeight="1">
      <c r="A8" s="169" t="s">
        <v>8</v>
      </c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  <c r="AO8" s="170"/>
      <c r="AP8" s="170"/>
      <c r="AQ8" s="170"/>
      <c r="AR8" s="170"/>
      <c r="AS8" s="170"/>
      <c r="AT8" s="170"/>
      <c r="AU8" s="170"/>
      <c r="AV8" s="170"/>
      <c r="AW8" s="170"/>
      <c r="AX8" s="170"/>
      <c r="AY8" s="170"/>
      <c r="AZ8" s="170"/>
      <c r="BA8" s="170"/>
      <c r="BB8" s="170"/>
      <c r="BC8" s="170"/>
      <c r="BD8" s="170"/>
      <c r="BE8" s="171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98"/>
      <c r="CO8" s="198"/>
      <c r="CP8" s="198"/>
      <c r="CQ8" s="198"/>
      <c r="CR8" s="198"/>
      <c r="CS8" s="198"/>
    </row>
    <row r="9" spans="1:97" ht="31.5" customHeight="1">
      <c r="A9" s="169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1"/>
      <c r="BF9" s="199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1"/>
    </row>
    <row r="11" spans="1:97" s="80" customFormat="1" ht="16.5">
      <c r="A11" s="175" t="s">
        <v>10</v>
      </c>
      <c r="B11" s="175"/>
      <c r="C11" s="175"/>
      <c r="D11" s="17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</row>
    <row r="12" spans="1:97" s="80" customFormat="1" ht="16.5">
      <c r="A12" s="175" t="s">
        <v>11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</row>
    <row r="14" spans="1:97" ht="31.5" customHeight="1">
      <c r="A14" s="208" t="s">
        <v>12</v>
      </c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09"/>
      <c r="AE14" s="209"/>
      <c r="AF14" s="209"/>
      <c r="AG14" s="209"/>
      <c r="AH14" s="209"/>
      <c r="AI14" s="209"/>
      <c r="AJ14" s="209"/>
      <c r="AK14" s="209"/>
      <c r="AL14" s="209"/>
      <c r="AM14" s="209"/>
      <c r="AN14" s="209"/>
      <c r="AO14" s="209"/>
      <c r="AP14" s="209"/>
      <c r="AQ14" s="210"/>
      <c r="AR14" s="176" t="s">
        <v>13</v>
      </c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7"/>
      <c r="BE14" s="177"/>
      <c r="BF14" s="177"/>
      <c r="BG14" s="177"/>
      <c r="BH14" s="177"/>
      <c r="BI14" s="177"/>
      <c r="BJ14" s="177"/>
      <c r="BK14" s="177"/>
      <c r="BL14" s="177"/>
      <c r="BM14" s="177"/>
      <c r="BN14" s="177"/>
      <c r="BO14" s="177"/>
      <c r="BP14" s="177"/>
      <c r="BQ14" s="177"/>
      <c r="BR14" s="177"/>
      <c r="BS14" s="177"/>
      <c r="BT14" s="177"/>
      <c r="BU14" s="178"/>
      <c r="BV14" s="176" t="s">
        <v>14</v>
      </c>
      <c r="BW14" s="177"/>
      <c r="BX14" s="177"/>
      <c r="BY14" s="177"/>
      <c r="BZ14" s="177"/>
      <c r="CA14" s="177"/>
      <c r="CB14" s="177"/>
      <c r="CC14" s="177"/>
      <c r="CD14" s="177"/>
      <c r="CE14" s="177"/>
      <c r="CF14" s="177"/>
      <c r="CG14" s="177"/>
      <c r="CH14" s="177"/>
      <c r="CI14" s="177"/>
      <c r="CJ14" s="177"/>
      <c r="CK14" s="177"/>
      <c r="CL14" s="177"/>
      <c r="CM14" s="177"/>
      <c r="CN14" s="177"/>
      <c r="CO14" s="177"/>
      <c r="CP14" s="177"/>
      <c r="CQ14" s="177"/>
      <c r="CR14" s="177"/>
      <c r="CS14" s="178"/>
    </row>
    <row r="15" spans="1:97" ht="15.75">
      <c r="A15" s="211"/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3"/>
      <c r="AR15" s="83"/>
      <c r="AY15" s="84" t="s">
        <v>15</v>
      </c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18" t="s">
        <v>16</v>
      </c>
      <c r="BU15" s="85"/>
      <c r="BV15" s="179"/>
      <c r="BW15" s="180"/>
      <c r="BX15" s="180"/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/>
      <c r="CO15" s="180"/>
      <c r="CP15" s="180"/>
      <c r="CQ15" s="180"/>
      <c r="CR15" s="180"/>
      <c r="CS15" s="181"/>
    </row>
    <row r="16" spans="1:97" ht="15.75">
      <c r="A16" s="214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6"/>
      <c r="AR16" s="172" t="s">
        <v>17</v>
      </c>
      <c r="AS16" s="173"/>
      <c r="AT16" s="173"/>
      <c r="AU16" s="173"/>
      <c r="AV16" s="173"/>
      <c r="AW16" s="173"/>
      <c r="AX16" s="173"/>
      <c r="AY16" s="173"/>
      <c r="AZ16" s="173"/>
      <c r="BA16" s="173"/>
      <c r="BB16" s="173"/>
      <c r="BC16" s="173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4"/>
      <c r="BV16" s="182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184"/>
    </row>
    <row r="17" spans="1:97" ht="30.75" customHeight="1">
      <c r="A17" s="198" t="s">
        <v>94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2"/>
      <c r="AS17" s="203"/>
      <c r="AT17" s="203"/>
      <c r="AU17" s="203"/>
      <c r="AV17" s="203"/>
      <c r="AW17" s="203"/>
      <c r="AX17" s="203"/>
      <c r="AY17" s="203"/>
      <c r="AZ17" s="203"/>
      <c r="BA17" s="203"/>
      <c r="BB17" s="203"/>
      <c r="BC17" s="203"/>
      <c r="BD17" s="203"/>
      <c r="BE17" s="203"/>
      <c r="BF17" s="203"/>
      <c r="BG17" s="203"/>
      <c r="BH17" s="203"/>
      <c r="BI17" s="203"/>
      <c r="BJ17" s="203"/>
      <c r="BK17" s="203"/>
      <c r="BL17" s="203"/>
      <c r="BM17" s="203"/>
      <c r="BN17" s="203"/>
      <c r="BO17" s="203"/>
      <c r="BP17" s="203"/>
      <c r="BQ17" s="203"/>
      <c r="BR17" s="203"/>
      <c r="BS17" s="203"/>
      <c r="BT17" s="203"/>
      <c r="BU17" s="204"/>
      <c r="BV17" s="217" t="s">
        <v>95</v>
      </c>
      <c r="BW17" s="218"/>
      <c r="BX17" s="218"/>
      <c r="BY17" s="218"/>
      <c r="BZ17" s="218"/>
      <c r="CA17" s="218"/>
      <c r="CB17" s="218"/>
      <c r="CC17" s="218"/>
      <c r="CD17" s="218"/>
      <c r="CE17" s="218"/>
      <c r="CF17" s="218"/>
      <c r="CG17" s="218"/>
      <c r="CH17" s="218"/>
      <c r="CI17" s="218"/>
      <c r="CJ17" s="218"/>
      <c r="CK17" s="218"/>
      <c r="CL17" s="218"/>
      <c r="CM17" s="218"/>
      <c r="CN17" s="218"/>
      <c r="CO17" s="218"/>
      <c r="CP17" s="218"/>
      <c r="CQ17" s="218"/>
      <c r="CR17" s="218"/>
      <c r="CS17" s="219"/>
    </row>
    <row r="19" spans="1:97" s="80" customFormat="1" ht="16.5">
      <c r="A19" s="175" t="s">
        <v>18</v>
      </c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</row>
    <row r="20" spans="1:97" s="80" customFormat="1" ht="16.5">
      <c r="A20" s="175" t="s">
        <v>19</v>
      </c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5"/>
      <c r="AO20" s="175"/>
      <c r="AP20" s="175"/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175"/>
      <c r="BH20" s="175"/>
      <c r="BI20" s="175"/>
      <c r="BJ20" s="175"/>
      <c r="BK20" s="175"/>
      <c r="BL20" s="175"/>
      <c r="BM20" s="175"/>
      <c r="BN20" s="175"/>
      <c r="BO20" s="175"/>
      <c r="BP20" s="175"/>
      <c r="BQ20" s="175"/>
      <c r="BR20" s="175"/>
      <c r="BS20" s="175"/>
      <c r="BT20" s="175"/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75"/>
      <c r="CJ20" s="175"/>
      <c r="CK20" s="175"/>
      <c r="CL20" s="175"/>
      <c r="CM20" s="175"/>
      <c r="CN20" s="175"/>
      <c r="CO20" s="175"/>
      <c r="CP20" s="175"/>
      <c r="CQ20" s="175"/>
      <c r="CR20" s="175"/>
      <c r="CS20" s="175"/>
    </row>
    <row r="22" spans="1:97" ht="80.25" customHeight="1">
      <c r="A22" s="193" t="s">
        <v>20</v>
      </c>
      <c r="B22" s="193"/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 t="s">
        <v>21</v>
      </c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 t="s">
        <v>22</v>
      </c>
      <c r="AX22" s="193"/>
      <c r="AY22" s="193"/>
      <c r="AZ22" s="193"/>
      <c r="BA22" s="193"/>
      <c r="BB22" s="193"/>
      <c r="BC22" s="193"/>
      <c r="BD22" s="193"/>
      <c r="BE22" s="193"/>
      <c r="BF22" s="193"/>
      <c r="BG22" s="193"/>
      <c r="BH22" s="193"/>
      <c r="BI22" s="193"/>
      <c r="BJ22" s="193"/>
      <c r="BK22" s="193"/>
      <c r="BL22" s="193"/>
      <c r="BM22" s="193"/>
      <c r="BN22" s="193"/>
      <c r="BO22" s="193"/>
      <c r="BP22" s="193"/>
      <c r="BQ22" s="193"/>
      <c r="BR22" s="193"/>
      <c r="BS22" s="193"/>
      <c r="BT22" s="193"/>
      <c r="BU22" s="193"/>
      <c r="BV22" s="193"/>
      <c r="BW22" s="193" t="s">
        <v>23</v>
      </c>
      <c r="BX22" s="193"/>
      <c r="BY22" s="193"/>
      <c r="BZ22" s="193"/>
      <c r="CA22" s="193"/>
      <c r="CB22" s="193"/>
      <c r="CC22" s="193"/>
      <c r="CD22" s="193"/>
      <c r="CE22" s="193"/>
      <c r="CF22" s="193"/>
      <c r="CG22" s="193"/>
      <c r="CH22" s="193"/>
      <c r="CI22" s="193"/>
      <c r="CJ22" s="193"/>
      <c r="CK22" s="193"/>
      <c r="CL22" s="193"/>
      <c r="CM22" s="193"/>
      <c r="CN22" s="193"/>
      <c r="CO22" s="193"/>
      <c r="CP22" s="193"/>
      <c r="CQ22" s="193"/>
      <c r="CR22" s="193"/>
      <c r="CS22" s="193"/>
    </row>
    <row r="23" spans="1:97" ht="15.75">
      <c r="A23" s="198"/>
      <c r="B23" s="198"/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7"/>
      <c r="AX23" s="197"/>
      <c r="AY23" s="197"/>
      <c r="AZ23" s="197"/>
      <c r="BA23" s="197"/>
      <c r="BB23" s="197"/>
      <c r="BC23" s="197"/>
      <c r="BD23" s="197"/>
      <c r="BE23" s="197"/>
      <c r="BF23" s="197"/>
      <c r="BG23" s="197"/>
      <c r="BH23" s="197"/>
      <c r="BI23" s="197"/>
      <c r="BJ23" s="197"/>
      <c r="BK23" s="197"/>
      <c r="BL23" s="197"/>
      <c r="BM23" s="197"/>
      <c r="BN23" s="197"/>
      <c r="BO23" s="197"/>
      <c r="BP23" s="197"/>
      <c r="BQ23" s="197"/>
      <c r="BR23" s="197"/>
      <c r="BS23" s="197"/>
      <c r="BT23" s="197"/>
      <c r="BU23" s="197"/>
      <c r="BV23" s="197"/>
      <c r="BW23" s="197"/>
      <c r="BX23" s="197"/>
      <c r="BY23" s="197"/>
      <c r="BZ23" s="197"/>
      <c r="CA23" s="197"/>
      <c r="CB23" s="197"/>
      <c r="CC23" s="197"/>
      <c r="CD23" s="197"/>
      <c r="CE23" s="197"/>
      <c r="CF23" s="197"/>
      <c r="CG23" s="197"/>
      <c r="CH23" s="197"/>
      <c r="CI23" s="197"/>
      <c r="CJ23" s="197"/>
      <c r="CK23" s="197"/>
      <c r="CL23" s="197"/>
      <c r="CM23" s="197"/>
      <c r="CN23" s="197"/>
      <c r="CO23" s="197"/>
      <c r="CP23" s="197"/>
      <c r="CQ23" s="197"/>
      <c r="CR23" s="197"/>
      <c r="CS23" s="197"/>
    </row>
    <row r="25" spans="1:97" s="80" customFormat="1" ht="16.5">
      <c r="A25" s="175" t="s">
        <v>24</v>
      </c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  <c r="BE25" s="175"/>
      <c r="BF25" s="175"/>
      <c r="BG25" s="175"/>
      <c r="BH25" s="175"/>
      <c r="BI25" s="175"/>
      <c r="BJ25" s="175"/>
      <c r="BK25" s="175"/>
      <c r="BL25" s="175"/>
      <c r="BM25" s="175"/>
      <c r="BN25" s="175"/>
      <c r="BO25" s="175"/>
      <c r="BP25" s="175"/>
      <c r="BQ25" s="175"/>
      <c r="BR25" s="175"/>
      <c r="BS25" s="175"/>
      <c r="BT25" s="175"/>
      <c r="BU25" s="175"/>
      <c r="BV25" s="175"/>
      <c r="BW25" s="175"/>
      <c r="BX25" s="175"/>
      <c r="BY25" s="175"/>
      <c r="BZ25" s="175"/>
      <c r="CA25" s="175"/>
      <c r="CB25" s="175"/>
      <c r="CC25" s="175"/>
      <c r="CD25" s="175"/>
      <c r="CE25" s="175"/>
      <c r="CF25" s="175"/>
      <c r="CG25" s="175"/>
      <c r="CH25" s="175"/>
      <c r="CI25" s="175"/>
      <c r="CJ25" s="175"/>
      <c r="CK25" s="175"/>
      <c r="CL25" s="175"/>
      <c r="CM25" s="175"/>
      <c r="CN25" s="175"/>
      <c r="CO25" s="175"/>
      <c r="CP25" s="175"/>
      <c r="CQ25" s="175"/>
      <c r="CR25" s="175"/>
      <c r="CS25" s="175"/>
    </row>
    <row r="27" spans="1:97" ht="96" customHeight="1">
      <c r="A27" s="193" t="s">
        <v>25</v>
      </c>
      <c r="B27" s="193"/>
      <c r="C27" s="193"/>
      <c r="D27" s="193"/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193"/>
      <c r="T27" s="193"/>
      <c r="U27" s="193"/>
      <c r="V27" s="193"/>
      <c r="W27" s="193" t="s">
        <v>26</v>
      </c>
      <c r="X27" s="193"/>
      <c r="Y27" s="193"/>
      <c r="Z27" s="193"/>
      <c r="AA27" s="193"/>
      <c r="AB27" s="193"/>
      <c r="AC27" s="193"/>
      <c r="AD27" s="193"/>
      <c r="AE27" s="193"/>
      <c r="AF27" s="193"/>
      <c r="AG27" s="193"/>
      <c r="AH27" s="193"/>
      <c r="AI27" s="193"/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 t="s">
        <v>27</v>
      </c>
      <c r="AX27" s="193"/>
      <c r="AY27" s="193"/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3"/>
      <c r="BO27" s="193"/>
      <c r="BP27" s="193"/>
      <c r="BQ27" s="193"/>
      <c r="BR27" s="193"/>
      <c r="BS27" s="193"/>
      <c r="BT27" s="193"/>
      <c r="BU27" s="193"/>
      <c r="BV27" s="193"/>
      <c r="BW27" s="193" t="s">
        <v>28</v>
      </c>
      <c r="BX27" s="193"/>
      <c r="BY27" s="193"/>
      <c r="BZ27" s="193"/>
      <c r="CA27" s="193"/>
      <c r="CB27" s="193"/>
      <c r="CC27" s="193"/>
      <c r="CD27" s="193"/>
      <c r="CE27" s="193"/>
      <c r="CF27" s="193"/>
      <c r="CG27" s="193"/>
      <c r="CH27" s="193"/>
      <c r="CI27" s="193"/>
      <c r="CJ27" s="193"/>
      <c r="CK27" s="193"/>
      <c r="CL27" s="193"/>
      <c r="CM27" s="193"/>
      <c r="CN27" s="193"/>
      <c r="CO27" s="193"/>
      <c r="CP27" s="193"/>
      <c r="CQ27" s="193"/>
      <c r="CR27" s="193"/>
      <c r="CS27" s="193"/>
    </row>
    <row r="28" spans="1:98" ht="56.25" customHeight="1">
      <c r="A28" s="225"/>
      <c r="B28" s="226"/>
      <c r="C28" s="226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7"/>
      <c r="W28" s="194"/>
      <c r="X28" s="195"/>
      <c r="Y28" s="195"/>
      <c r="Z28" s="195"/>
      <c r="AA28" s="195"/>
      <c r="AB28" s="195"/>
      <c r="AC28" s="195"/>
      <c r="AD28" s="195"/>
      <c r="AE28" s="195"/>
      <c r="AF28" s="195"/>
      <c r="AG28" s="195"/>
      <c r="AH28" s="195"/>
      <c r="AI28" s="195"/>
      <c r="AJ28" s="195"/>
      <c r="AK28" s="195"/>
      <c r="AL28" s="195"/>
      <c r="AM28" s="195"/>
      <c r="AN28" s="195"/>
      <c r="AO28" s="195"/>
      <c r="AP28" s="195"/>
      <c r="AQ28" s="195"/>
      <c r="AR28" s="195"/>
      <c r="AS28" s="195"/>
      <c r="AT28" s="195"/>
      <c r="AU28" s="195"/>
      <c r="AV28" s="196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206"/>
      <c r="BX28" s="206"/>
      <c r="BY28" s="206"/>
      <c r="BZ28" s="206"/>
      <c r="CA28" s="206"/>
      <c r="CB28" s="206"/>
      <c r="CC28" s="206"/>
      <c r="CD28" s="206"/>
      <c r="CE28" s="206"/>
      <c r="CF28" s="206"/>
      <c r="CG28" s="206"/>
      <c r="CH28" s="206"/>
      <c r="CI28" s="206"/>
      <c r="CJ28" s="206"/>
      <c r="CK28" s="206"/>
      <c r="CL28" s="206"/>
      <c r="CM28" s="206"/>
      <c r="CN28" s="206"/>
      <c r="CO28" s="206"/>
      <c r="CP28" s="206"/>
      <c r="CQ28" s="206"/>
      <c r="CR28" s="206"/>
      <c r="CS28" s="206"/>
      <c r="CT28" s="89"/>
    </row>
    <row r="29" spans="1:97" ht="19.5" customHeight="1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 t="s">
        <v>96</v>
      </c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>
        <f>AW28</f>
        <v>0</v>
      </c>
      <c r="AX29" s="193"/>
      <c r="AY29" s="193"/>
      <c r="AZ29" s="193"/>
      <c r="BA29" s="193"/>
      <c r="BB29" s="193"/>
      <c r="BC29" s="193"/>
      <c r="BD29" s="193"/>
      <c r="BE29" s="193"/>
      <c r="BF29" s="193"/>
      <c r="BG29" s="193"/>
      <c r="BH29" s="193"/>
      <c r="BI29" s="193"/>
      <c r="BJ29" s="193"/>
      <c r="BK29" s="193"/>
      <c r="BL29" s="193"/>
      <c r="BM29" s="193"/>
      <c r="BN29" s="193"/>
      <c r="BO29" s="193"/>
      <c r="BP29" s="193"/>
      <c r="BQ29" s="193"/>
      <c r="BR29" s="193"/>
      <c r="BS29" s="193"/>
      <c r="BT29" s="193"/>
      <c r="BU29" s="193"/>
      <c r="BV29" s="193"/>
      <c r="BW29" s="193"/>
      <c r="BX29" s="193"/>
      <c r="BY29" s="193"/>
      <c r="BZ29" s="193"/>
      <c r="CA29" s="193"/>
      <c r="CB29" s="193"/>
      <c r="CC29" s="193"/>
      <c r="CD29" s="193"/>
      <c r="CE29" s="193"/>
      <c r="CF29" s="193"/>
      <c r="CG29" s="193"/>
      <c r="CH29" s="193"/>
      <c r="CI29" s="193"/>
      <c r="CJ29" s="193"/>
      <c r="CK29" s="193"/>
      <c r="CL29" s="193"/>
      <c r="CM29" s="193"/>
      <c r="CN29" s="193"/>
      <c r="CO29" s="193"/>
      <c r="CP29" s="193"/>
      <c r="CQ29" s="193"/>
      <c r="CR29" s="193"/>
      <c r="CS29" s="193"/>
    </row>
    <row r="31" spans="1:97" s="86" customFormat="1" ht="16.5">
      <c r="A31" s="221" t="s">
        <v>29</v>
      </c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</row>
    <row r="33" spans="1:97" ht="15.75">
      <c r="A33" s="197" t="s">
        <v>30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222" t="s">
        <v>31</v>
      </c>
      <c r="AH33" s="223"/>
      <c r="AI33" s="223"/>
      <c r="AJ33" s="223"/>
      <c r="AK33" s="223"/>
      <c r="AL33" s="223"/>
      <c r="AM33" s="223"/>
      <c r="AN33" s="223"/>
      <c r="AO33" s="223"/>
      <c r="AP33" s="223"/>
      <c r="AQ33" s="223"/>
      <c r="AR33" s="223"/>
      <c r="AS33" s="223"/>
      <c r="AT33" s="223"/>
      <c r="AU33" s="223"/>
      <c r="AV33" s="223"/>
      <c r="AW33" s="223"/>
      <c r="AX33" s="223"/>
      <c r="AY33" s="223"/>
      <c r="AZ33" s="223"/>
      <c r="BA33" s="223"/>
      <c r="BB33" s="223"/>
      <c r="BC33" s="223"/>
      <c r="BD33" s="223"/>
      <c r="BE33" s="223"/>
      <c r="BF33" s="223"/>
      <c r="BG33" s="223"/>
      <c r="BH33" s="223"/>
      <c r="BI33" s="223"/>
      <c r="BJ33" s="223"/>
      <c r="BK33" s="223"/>
      <c r="BL33" s="223"/>
      <c r="BM33" s="223"/>
      <c r="BN33" s="223"/>
      <c r="BO33" s="223"/>
      <c r="BP33" s="223"/>
      <c r="BQ33" s="223"/>
      <c r="BR33" s="223"/>
      <c r="BS33" s="223"/>
      <c r="BT33" s="223"/>
      <c r="BU33" s="223"/>
      <c r="BV33" s="223"/>
      <c r="BW33" s="223"/>
      <c r="BX33" s="223"/>
      <c r="BY33" s="223"/>
      <c r="BZ33" s="223"/>
      <c r="CA33" s="223"/>
      <c r="CB33" s="223"/>
      <c r="CC33" s="223"/>
      <c r="CD33" s="223"/>
      <c r="CE33" s="223"/>
      <c r="CF33" s="223"/>
      <c r="CG33" s="223"/>
      <c r="CH33" s="223"/>
      <c r="CI33" s="223"/>
      <c r="CJ33" s="223"/>
      <c r="CK33" s="223"/>
      <c r="CL33" s="223"/>
      <c r="CM33" s="223"/>
      <c r="CN33" s="223"/>
      <c r="CO33" s="223"/>
      <c r="CP33" s="223"/>
      <c r="CQ33" s="223"/>
      <c r="CR33" s="223"/>
      <c r="CS33" s="224"/>
    </row>
    <row r="34" spans="1:97" ht="15.7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17"/>
      <c r="AH34" s="218"/>
      <c r="AI34" s="218"/>
      <c r="AJ34" s="218"/>
      <c r="AK34" s="218"/>
      <c r="AL34" s="218"/>
      <c r="AM34" s="218"/>
      <c r="AN34" s="218"/>
      <c r="AO34" s="218"/>
      <c r="AP34" s="218"/>
      <c r="AQ34" s="218"/>
      <c r="AR34" s="218"/>
      <c r="AS34" s="218"/>
      <c r="AT34" s="218"/>
      <c r="AU34" s="218"/>
      <c r="AV34" s="218"/>
      <c r="AW34" s="218"/>
      <c r="AX34" s="218"/>
      <c r="AY34" s="218"/>
      <c r="AZ34" s="218"/>
      <c r="BA34" s="218"/>
      <c r="BB34" s="218"/>
      <c r="BC34" s="218"/>
      <c r="BD34" s="218"/>
      <c r="BE34" s="218"/>
      <c r="BF34" s="218"/>
      <c r="BG34" s="218"/>
      <c r="BH34" s="218"/>
      <c r="BI34" s="218"/>
      <c r="BJ34" s="218"/>
      <c r="BK34" s="218"/>
      <c r="BL34" s="218"/>
      <c r="BM34" s="218"/>
      <c r="BN34" s="218"/>
      <c r="BO34" s="218"/>
      <c r="BP34" s="218"/>
      <c r="BQ34" s="218"/>
      <c r="BR34" s="218"/>
      <c r="BS34" s="218"/>
      <c r="BT34" s="218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8"/>
      <c r="CL34" s="218"/>
      <c r="CM34" s="218"/>
      <c r="CN34" s="218"/>
      <c r="CO34" s="218"/>
      <c r="CP34" s="218"/>
      <c r="CQ34" s="218"/>
      <c r="CR34" s="218"/>
      <c r="CS34" s="219"/>
    </row>
  </sheetData>
  <sheetProtection/>
  <mergeCells count="52">
    <mergeCell ref="A34:AF34"/>
    <mergeCell ref="A31:CS31"/>
    <mergeCell ref="AG33:CS33"/>
    <mergeCell ref="AG34:CS34"/>
    <mergeCell ref="A33:AF33"/>
    <mergeCell ref="BW23:CS23"/>
    <mergeCell ref="A23:V23"/>
    <mergeCell ref="BW27:CS27"/>
    <mergeCell ref="W23:AV23"/>
    <mergeCell ref="A28:V28"/>
    <mergeCell ref="A11:CS11"/>
    <mergeCell ref="A19:CS19"/>
    <mergeCell ref="A20:CS20"/>
    <mergeCell ref="A22:V22"/>
    <mergeCell ref="BV17:CS17"/>
    <mergeCell ref="AW22:BV22"/>
    <mergeCell ref="AW29:BV29"/>
    <mergeCell ref="AW27:BV27"/>
    <mergeCell ref="BW22:CS22"/>
    <mergeCell ref="AZ15:BK15"/>
    <mergeCell ref="A14:AQ16"/>
    <mergeCell ref="AR14:BU14"/>
    <mergeCell ref="BF9:CS9"/>
    <mergeCell ref="A8:BE8"/>
    <mergeCell ref="AR17:BU17"/>
    <mergeCell ref="A17:AQ17"/>
    <mergeCell ref="W22:AV22"/>
    <mergeCell ref="BW29:CS29"/>
    <mergeCell ref="AW28:BV28"/>
    <mergeCell ref="A29:V29"/>
    <mergeCell ref="BW28:CS28"/>
    <mergeCell ref="W29:AV29"/>
    <mergeCell ref="A5:BE5"/>
    <mergeCell ref="A6:BE6"/>
    <mergeCell ref="A27:V27"/>
    <mergeCell ref="W27:AV27"/>
    <mergeCell ref="W28:AV28"/>
    <mergeCell ref="A7:BE7"/>
    <mergeCell ref="A25:CS25"/>
    <mergeCell ref="AW23:BV23"/>
    <mergeCell ref="BF7:CS7"/>
    <mergeCell ref="BF8:CS8"/>
    <mergeCell ref="A9:BE9"/>
    <mergeCell ref="AR16:BU16"/>
    <mergeCell ref="A12:CS12"/>
    <mergeCell ref="BV14:CS16"/>
    <mergeCell ref="B1:CR1"/>
    <mergeCell ref="B2:CR2"/>
    <mergeCell ref="BF5:CS5"/>
    <mergeCell ref="BF6:CS6"/>
    <mergeCell ref="BF4:CS4"/>
    <mergeCell ref="A4:BE4"/>
  </mergeCells>
  <printOptions/>
  <pageMargins left="0.8661417322834646" right="0.6299212598425197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GrozdovaAV</cp:lastModifiedBy>
  <cp:lastPrinted>2019-06-27T07:25:09Z</cp:lastPrinted>
  <dcterms:created xsi:type="dcterms:W3CDTF">2013-04-08T06:55:43Z</dcterms:created>
  <dcterms:modified xsi:type="dcterms:W3CDTF">2019-07-31T10:12:07Z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